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aisv.SEKHUKHUNE\Documents\2018 2019 SDBIP\2018 19 Q1 REPORTS\2018 19 Q1 REPORTS PER KPAs\"/>
    </mc:Choice>
  </mc:AlternateContent>
  <bookViews>
    <workbookView xWindow="0" yWindow="0" windowWidth="16815" windowHeight="5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L37" i="1" l="1"/>
  <c r="L36" i="1"/>
  <c r="L51" i="1"/>
  <c r="L50" i="1"/>
  <c r="L49" i="1"/>
  <c r="L46" i="1"/>
  <c r="L44" i="1"/>
  <c r="L52" i="1"/>
  <c r="L47" i="1"/>
  <c r="L43" i="1"/>
  <c r="L38" i="1"/>
  <c r="L33" i="1"/>
  <c r="L23" i="1"/>
  <c r="L30" i="1"/>
  <c r="L26" i="1"/>
  <c r="L29" i="1"/>
  <c r="L18" i="1"/>
  <c r="L14" i="1"/>
  <c r="L11" i="1"/>
  <c r="L4" i="1"/>
</calcChain>
</file>

<file path=xl/sharedStrings.xml><?xml version="1.0" encoding="utf-8"?>
<sst xmlns="http://schemas.openxmlformats.org/spreadsheetml/2006/main" count="951" uniqueCount="631">
  <si>
    <t>MEASURABLE OBJECTIVE</t>
  </si>
  <si>
    <t>PROJECT</t>
  </si>
  <si>
    <t>BASELINE 2017/2018</t>
  </si>
  <si>
    <t>INDICATORS</t>
  </si>
  <si>
    <t>ANNUAL TARGET 2018/2019</t>
  </si>
  <si>
    <t xml:space="preserve"> BUDGET 2018-2019 </t>
  </si>
  <si>
    <t>RBIG</t>
  </si>
  <si>
    <t xml:space="preserve">Construction of Mooihoek Bulk Water Supply Phase 4E </t>
  </si>
  <si>
    <t xml:space="preserve">Mooihoek bulk water supply phase 4D completed </t>
  </si>
  <si>
    <t xml:space="preserve">Number of Kilometers of bulk pipeline constructed </t>
  </si>
  <si>
    <t xml:space="preserve">3 Kilometers of bulk pipeline constructed </t>
  </si>
  <si>
    <t xml:space="preserve">1 X 5 Ml reservoir completed Phase 4A </t>
  </si>
  <si>
    <t xml:space="preserve">Percentage reservoir constructed </t>
  </si>
  <si>
    <t xml:space="preserve">Mooihoek bulk water supply phase 4F </t>
  </si>
  <si>
    <t xml:space="preserve">Mooihoek bulk water supply phase 2 completed </t>
  </si>
  <si>
    <t xml:space="preserve">Number of Kilometers bulk pipeline constructed </t>
  </si>
  <si>
    <t xml:space="preserve">4 Kilometers of bulk water pipeline constructed </t>
  </si>
  <si>
    <t xml:space="preserve">Mooihoek bulk water supply phase 4H </t>
  </si>
  <si>
    <t xml:space="preserve">Mooihoek Bulk water supply Phase 2 completed </t>
  </si>
  <si>
    <t xml:space="preserve">Nebo BWS (RL19) Makgeru to Schoonoord </t>
  </si>
  <si>
    <t xml:space="preserve">Percentage Bulk Pipeline constructed and Reservoir Completed </t>
  </si>
  <si>
    <t xml:space="preserve">100% Bulk Pipeline constructed and Reservoir completed </t>
  </si>
  <si>
    <t>To construct Bulk Pipeline and Valve Chambers by June 2019</t>
  </si>
  <si>
    <t>Moutse BWS Phase 1-6</t>
  </si>
  <si>
    <t xml:space="preserve">Bulk Pipeline and Valve constructed up 54% </t>
  </si>
  <si>
    <t xml:space="preserve">Percentage Bulk Pipeline constructed </t>
  </si>
  <si>
    <t xml:space="preserve">100% Bulk Pipeline constructed </t>
  </si>
  <si>
    <t xml:space="preserve">Moutse BWS Project 13 &amp; 14 (RL14) </t>
  </si>
  <si>
    <t xml:space="preserve">The upgrading of WTW is completed </t>
  </si>
  <si>
    <t xml:space="preserve">Percentage of M&amp;E components installed </t>
  </si>
  <si>
    <t xml:space="preserve">100% M&amp;E Components Installed </t>
  </si>
  <si>
    <t xml:space="preserve">Moutse BWS Project 7 - 12 </t>
  </si>
  <si>
    <t>WATER QUALITY</t>
  </si>
  <si>
    <t xml:space="preserve"> To generate Water Quality Reports by June 2019 </t>
  </si>
  <si>
    <t xml:space="preserve"> Generation of Water Quality Reports </t>
  </si>
  <si>
    <t xml:space="preserve"> 10 reports generated </t>
  </si>
  <si>
    <t xml:space="preserve"> Number of Water Quality Reports generated </t>
  </si>
  <si>
    <t xml:space="preserve"> 12 Water Quality Reports generated </t>
  </si>
  <si>
    <t xml:space="preserve"> Full SANS 241 Water Quality Analysis </t>
  </si>
  <si>
    <t xml:space="preserve"> Signed CSIR SLA in 2015/16 financial year </t>
  </si>
  <si>
    <t xml:space="preserve"> Number of Full SANS 241 Analysis conducted </t>
  </si>
  <si>
    <t xml:space="preserve"> Purchase of LAB Chemicals </t>
  </si>
  <si>
    <t xml:space="preserve"> Percentage of LAB chemical purchased </t>
  </si>
  <si>
    <t xml:space="preserve"> 100% of LAB chemical purchased </t>
  </si>
  <si>
    <t xml:space="preserve"> To participate in Blue and Green Drops Certification Programme by June 2018 </t>
  </si>
  <si>
    <t xml:space="preserve"> Plants participation in Blue and Green Drops Certification Programme </t>
  </si>
  <si>
    <t xml:space="preserve"> Number of Plants participating in Blue and Greed Drops Certification Programme </t>
  </si>
  <si>
    <t>O &amp; M EXPENDITURE</t>
  </si>
  <si>
    <t xml:space="preserve"> Sanitation incidents </t>
  </si>
  <si>
    <t xml:space="preserve">To resolve registered water incidents within 14 days. </t>
  </si>
  <si>
    <t xml:space="preserve">Water incidents </t>
  </si>
  <si>
    <t>To render tankering services by June 2019</t>
  </si>
  <si>
    <t xml:space="preserve">Delivery of portable water </t>
  </si>
  <si>
    <t>To provide diesel consistently to diesel driven machines by June 2019</t>
  </si>
  <si>
    <t xml:space="preserve">Supply of diesel </t>
  </si>
  <si>
    <t xml:space="preserve">Supply of petrol </t>
  </si>
  <si>
    <t xml:space="preserve">Supply of oil </t>
  </si>
  <si>
    <t xml:space="preserve">To resolve registered M &amp; E incidents within 14 days. </t>
  </si>
  <si>
    <t xml:space="preserve">Mechanical &amp; Electrical Services </t>
  </si>
  <si>
    <t xml:space="preserve">Installation of Bulk Water Meters </t>
  </si>
  <si>
    <t xml:space="preserve">ML Bulk Water Purchases </t>
  </si>
  <si>
    <t>PLANNING</t>
  </si>
  <si>
    <t xml:space="preserve">Water Conservation and Water Demand Management Plan </t>
  </si>
  <si>
    <t xml:space="preserve">Water Services Master Plan and WSDP developed in 2014/15 and 2015/16 FY respectively </t>
  </si>
  <si>
    <t xml:space="preserve">Number of WC/WDM Strategy developed </t>
  </si>
  <si>
    <t xml:space="preserve">One WC/WDM Strategy developed </t>
  </si>
  <si>
    <t xml:space="preserve">Professional Service Provider appointed in Nov 2016 scoping report and methodology developed. </t>
  </si>
  <si>
    <t xml:space="preserve">Groblersdal sewer network </t>
  </si>
  <si>
    <t xml:space="preserve">Conduct Condition Assessment and develop O &amp; M Plans </t>
  </si>
  <si>
    <t xml:space="preserve">Percentage conduct of condition assessment and O &amp; M Plan developed </t>
  </si>
  <si>
    <t xml:space="preserve">60% conduct of Condition Assessment and O &amp; M Plan developed </t>
  </si>
  <si>
    <t xml:space="preserve">WSDP, IDP and BWS Master completed in plan 2014 </t>
  </si>
  <si>
    <t>WSIG PROJECTS</t>
  </si>
  <si>
    <t>Tukakgomo water intervention and refurbishment.</t>
  </si>
  <si>
    <t>Percentage completion of Tukakgomo water reticulation</t>
  </si>
  <si>
    <t>100% completion of Tukakgomo water reticulation</t>
  </si>
  <si>
    <t>Nebo Phase 1A testing and commissioning</t>
  </si>
  <si>
    <t xml:space="preserve">Maebe/Mohlaletsi interventions </t>
  </si>
  <si>
    <t>Construction of Moretsele VDIP</t>
  </si>
  <si>
    <t>Number of VDIP sanitation units constructed</t>
  </si>
  <si>
    <t xml:space="preserve">MUNICIPAL INFRASTRUCTURE GRANT (MIG) </t>
  </si>
  <si>
    <t xml:space="preserve">VIP Sanitation Programme Phase 2.2 </t>
  </si>
  <si>
    <t xml:space="preserve">15 180 VIP Units constructed </t>
  </si>
  <si>
    <t xml:space="preserve">Number of VIP sanitation units constructed </t>
  </si>
  <si>
    <t xml:space="preserve">1020 of VIP sanitation units constructed </t>
  </si>
  <si>
    <t xml:space="preserve">1630 of VIP sanitation units constructed </t>
  </si>
  <si>
    <t xml:space="preserve">Zaaiplaas Village Reticulation Phase 2 </t>
  </si>
  <si>
    <t xml:space="preserve">VIP Sanitation programme phase 2.2 </t>
  </si>
  <si>
    <t xml:space="preserve">1835 VIP Sanitation units constructed </t>
  </si>
  <si>
    <t xml:space="preserve">Ga- Mashabela water reticulation supply </t>
  </si>
  <si>
    <t xml:space="preserve">Ga- Marishane water reticulation supply </t>
  </si>
  <si>
    <t xml:space="preserve">Ga- Phaahla water supply </t>
  </si>
  <si>
    <t xml:space="preserve">715 VIP Sanitation units constructed </t>
  </si>
  <si>
    <t xml:space="preserve">Nkadimeng RWS Extension 2( Phase 9 to 11) (Fetakgom o) Ga- Mmela to Mashilavele , Ga- Pahla, Molapong, Ga- Magolego, Mankontu and Masehleng </t>
  </si>
  <si>
    <t xml:space="preserve">Percentage Completion of Concrete reservoirs; Bulk Water Supply; Reticulation. </t>
  </si>
  <si>
    <t>1 630 VIP Sanitation units constructed</t>
  </si>
  <si>
    <t xml:space="preserve">Ga - Maphopha Command Reservoir </t>
  </si>
  <si>
    <t xml:space="preserve">Lebalelo South connector pipes </t>
  </si>
  <si>
    <t>Q1</t>
  </si>
  <si>
    <t>2018/2019 SERVICE DELIVERY BUDGET AND IMPLEMENTATION PLAN: INFRASTRUCTURE AND WATER SERVICES</t>
  </si>
  <si>
    <t xml:space="preserve">70%, 2 X 5 Ml concrete reservoir constructed </t>
  </si>
  <si>
    <t xml:space="preserve">Site establishment and 0.2km pipeline constructed </t>
  </si>
  <si>
    <t xml:space="preserve">Mooihoek bulk water supply phase 4BB </t>
  </si>
  <si>
    <t xml:space="preserve">15%, 2 X 5 Ml concrete reservoir constructed </t>
  </si>
  <si>
    <t xml:space="preserve">Site establishment and 0.5km pipeline constructed </t>
  </si>
  <si>
    <t>Mooihoek bulk water supply phase 4G1 &amp; G2</t>
  </si>
  <si>
    <t xml:space="preserve">60% Bulk Pipeline constructed and Reservoir completed </t>
  </si>
  <si>
    <t xml:space="preserve">10% M&amp;E Components Installed </t>
  </si>
  <si>
    <t>Mooihoek bulk water supply phase C1.2</t>
  </si>
  <si>
    <t>80% completion of 400m long, 750mm diameter pipe line and 900m long, 450mm dimeter steel pipe</t>
  </si>
  <si>
    <t>Percentage completion of 400m long, 750mm diameter pipe line and 900m long, 450mm dimeter steel pipe</t>
  </si>
  <si>
    <t>100% completion of 400m long, 750mm diameter pipe line and 900m long, 450mm dimeter steel pipe</t>
  </si>
  <si>
    <t>85% completion of 400m long, 750mm diameter pipe line and 900m long, 450mm dimeter steel pipe</t>
  </si>
  <si>
    <t xml:space="preserve">To construct pipeline from Burgersfort to Dresden pump station by June 2019 </t>
  </si>
  <si>
    <t xml:space="preserve">To construct reservoir at Burgersfort by June 2019 </t>
  </si>
  <si>
    <t xml:space="preserve">To construct bulk pipeline from Praktiseer to Motodi by June 2019 </t>
  </si>
  <si>
    <t>To construct bulk pipeline at Mooihoek by June 2019</t>
  </si>
  <si>
    <t xml:space="preserve">To construct bulk pipeline from Praktiseer to Alverton by June 2019 </t>
  </si>
  <si>
    <t xml:space="preserve">To connect mechanical and Electrical (M &amp; E) for the extensions to the Groblersdal Water Treatment Works by June 2019 </t>
  </si>
  <si>
    <t xml:space="preserve">To construct Bulk Pipeline and Valve Chambers by June 2019 </t>
  </si>
  <si>
    <t>Mooihoek bulk water supply phase 4C2</t>
  </si>
  <si>
    <t>90% Construction of Mooihoek Tubatse 4C2:2700, 500mm DIA and 2600, 400mm DIA Steel Water Pipeline, Installation of chambers fittings</t>
  </si>
  <si>
    <t>Percentage Construction of 2700m, 500mm DIA and 2600, 400mm DIA Steel Water Pipeline.</t>
  </si>
  <si>
    <t>100% Construction of Mooihoek Tubatse 4C2:2700, 500mm DIA and 2600, 400mm DIA Steel Water Pipeline, Installation of chambers fittings</t>
  </si>
  <si>
    <t>95% Construction of Mooihoek Tubatse 4C2:2700, 500mm DIA and 2600, 400mm DIA Steel Water Pipeline, Installation of chambers fittings</t>
  </si>
  <si>
    <t xml:space="preserve">Nebo BWS 
Ga Malekana to Jane Furse Phase 1A
</t>
  </si>
  <si>
    <t>85% Nebo Phase1A pipeline completed .</t>
  </si>
  <si>
    <t xml:space="preserve">Percentage  of pipeline tested and commissioned                              </t>
  </si>
  <si>
    <t>100% Nebo Phase1A pipeline completed .</t>
  </si>
  <si>
    <t>90% Nebo Phase1A pipeline completed .</t>
  </si>
  <si>
    <t xml:space="preserve">Jane Furse to Lobethal BWS </t>
  </si>
  <si>
    <t>70% constructed pipeline from the existing 25ml Reservoir</t>
  </si>
  <si>
    <t>100% Bulk Pipeline constructed and connected to the existing reservior</t>
  </si>
  <si>
    <t xml:space="preserve">Percentage  of bulk water pipeline constructed connected to existing reservior                              </t>
  </si>
  <si>
    <t xml:space="preserve"> 3 Water Quality Reports generated </t>
  </si>
  <si>
    <t>700 registered sanitation incidents resolved within 14 days</t>
  </si>
  <si>
    <t>7000 registered water incidents resolved within 14 days</t>
  </si>
  <si>
    <t>9.6 Ml delivery of Potable Water in Jane Furse Hospital and Buffelshoek</t>
  </si>
  <si>
    <t>40 000ℓ of diesel supplied annually.</t>
  </si>
  <si>
    <t>400ℓ of petrol supplied annually.</t>
  </si>
  <si>
    <t>300ℓ of oil supplied annually.</t>
  </si>
  <si>
    <t xml:space="preserve">450 of registered M &amp; E incidents within 14 days </t>
  </si>
  <si>
    <t xml:space="preserve">8 bulk water meters installed </t>
  </si>
  <si>
    <t xml:space="preserve">10 062Mℓ  of water  purchased </t>
  </si>
  <si>
    <t xml:space="preserve">Number of  registered sanitation incidents resolved within 14 days </t>
  </si>
  <si>
    <t xml:space="preserve">Number registered water incidents resolved within 14 days </t>
  </si>
  <si>
    <t xml:space="preserve">Number tankering services rendered </t>
  </si>
  <si>
    <t xml:space="preserve">Number of Litres of diesel supplied annually  </t>
  </si>
  <si>
    <t>Number of Litres petrol supplied annually.</t>
  </si>
  <si>
    <t xml:space="preserve">Number of Litres of oil supplied annually. </t>
  </si>
  <si>
    <t>Number of registered M &amp; E incidents resolved within 14 days</t>
  </si>
  <si>
    <t>Number of bulk water meters installed by June 2018</t>
  </si>
  <si>
    <t xml:space="preserve">Number   Mℓ of water purchased </t>
  </si>
  <si>
    <t>175 registered sanitation incidents resolved within 14 days</t>
  </si>
  <si>
    <t>2.4 Ml delivery of Potable Water in Jane Furse Hospital and Buffelshoek</t>
  </si>
  <si>
    <t>10 000ℓ of diesel supplied annually.</t>
  </si>
  <si>
    <t>100ℓ of petrol supplied annually.</t>
  </si>
  <si>
    <t>75ℓ of oil supplied annually.</t>
  </si>
  <si>
    <t xml:space="preserve">112.5 of registered M &amp; E incidents within 14 days </t>
  </si>
  <si>
    <t xml:space="preserve">2 bulk water meters installed </t>
  </si>
  <si>
    <t xml:space="preserve">2 515.5Mℓ  of water  purchased </t>
  </si>
  <si>
    <t>1 750 registered water incidents resolved within 14 days</t>
  </si>
  <si>
    <t>Appointment of service provider for WC/WDM Strategy</t>
  </si>
  <si>
    <t xml:space="preserve">Number of Water &amp; Sanitation Master Plan developed </t>
  </si>
  <si>
    <t>One Water &amp; Sanitation Master Plan (WSMP) &amp; WSDP</t>
  </si>
  <si>
    <t>Develop Terms of Reference and Appointment of PSP for Water &amp; Sanitation Master Plan &amp; WSDP</t>
  </si>
  <si>
    <t>40% Development of O&amp;M plan and Condition assesment of IWS infrastructure conducted</t>
  </si>
  <si>
    <t xml:space="preserve">45% conduct of Condition Assessment and O &amp; M Plan developed </t>
  </si>
  <si>
    <t>*Reticulation network at 100%</t>
  </si>
  <si>
    <t>No Activity</t>
  </si>
  <si>
    <t>Mahlwakwena to Mapodile pipeline(Tukakgomo Extension)</t>
  </si>
  <si>
    <t>1 borehole drilled and equipped.
Refurbished pumpstation
Refurbished Rising main</t>
  </si>
  <si>
    <t>Phiring Water Intervention(Leboeng)</t>
  </si>
  <si>
    <t xml:space="preserve">To construct VIP Sanitation units by June 2019 within Ephraim Mogale Municipality </t>
  </si>
  <si>
    <t xml:space="preserve">To construct VIP Sanitation units by June 2019 within Elias Motsoaledi Municipality </t>
  </si>
  <si>
    <t xml:space="preserve">To construct VIP Sanitation units by June 2019 within Makhuduthamaga Municipality </t>
  </si>
  <si>
    <t xml:space="preserve">Lobethal water supply </t>
  </si>
  <si>
    <t xml:space="preserve">85% Water supply below RDP level </t>
  </si>
  <si>
    <t>100% completion of Internal Bulk -Distribution mains and Pressure Management System</t>
  </si>
  <si>
    <t>Flag Boshielo WC/WD Management( Letebejane pilot project)</t>
  </si>
  <si>
    <t xml:space="preserve">10km Reticulation network completed. </t>
  </si>
  <si>
    <t>Three (3) Boreholes drilled, tested and equipped. Securing of boreholes with concrete structures.</t>
  </si>
  <si>
    <t>370 VDIP Sanitation units constructed</t>
  </si>
  <si>
    <t>Maseven Bulk Water supply project.</t>
  </si>
  <si>
    <t xml:space="preserve">Assessment report and upgrade portion of the outfall sewer system took place in 2015/16 financial year </t>
  </si>
  <si>
    <t>km sewer pipe line inspected using the CCTV camera  and  report analysis.</t>
  </si>
  <si>
    <t>To conduct 5km sewer pipeline CCTV survey in Groblersdal.</t>
  </si>
  <si>
    <t>The  PSP to submit inception report together with cost estimate for the CCTV survey.</t>
  </si>
  <si>
    <t>Apel Cross RDP Reticulation network</t>
  </si>
  <si>
    <t>100% Construction of pipeline , relocation of elevated tanks and communal stand pipes.</t>
  </si>
  <si>
    <t xml:space="preserve">80% Construction of pipeline , relocation of elevated tanks and communal stand pipes </t>
  </si>
  <si>
    <t>85% Construction of pipeline , relocation of elevated tanks and communal stand pipes.</t>
  </si>
  <si>
    <t>Jane Furse RDP Package plant</t>
  </si>
  <si>
    <t>Madibong Water Supply</t>
  </si>
  <si>
    <t>Geohydrological studies 100% complete and the drilled boreholes are dry, then project is halted.</t>
  </si>
  <si>
    <t>Uitvlught Water Supply</t>
  </si>
  <si>
    <t>Mapulaneng drilling and equipping of borehole</t>
  </si>
  <si>
    <t>New Infrastructure</t>
  </si>
  <si>
    <t>No activity</t>
  </si>
  <si>
    <t>To construct pumping pipeline from T-off of Makgeru to the new 10ML reservoir at Schoonoord, construction of gravity pipeline by June 2019</t>
  </si>
  <si>
    <t>To commission the 112 reinforced concrete valve chambers, 2 high lift pump stations, 30km  450dia  c/m/l steel pipe from the wtw at ga-malekana to the 25ml command reservoir in jane furse by June 2019</t>
  </si>
  <si>
    <t xml:space="preserve">55%  Bulk Pipeline and Valve constructed  </t>
  </si>
  <si>
    <t xml:space="preserve"> To conduct Full SANS 241 Analysis by June 2019</t>
  </si>
  <si>
    <t xml:space="preserve"> To purchase Laboratories chemical by June 2019 </t>
  </si>
  <si>
    <t>To provide oil consistently to diesel and petrol driven machines by June 2019</t>
  </si>
  <si>
    <t>To provide petrol consistently to petrol driven machines by June 2019</t>
  </si>
  <si>
    <t xml:space="preserve">To install Bulk Water Meters by June 2019 </t>
  </si>
  <si>
    <t xml:space="preserve">To purchase Mℓ Bulk water by June 2019 </t>
  </si>
  <si>
    <t xml:space="preserve">To develop Water Conservation /Water Demand Management Strategy for SDM by June 2019 </t>
  </si>
  <si>
    <t>To develop and review Water &amp; Sanitation Master Plan by June 2019</t>
  </si>
  <si>
    <t>To upgrade Groblersdal sewer pump- station by June 2019</t>
  </si>
  <si>
    <t xml:space="preserve">To conduct Condition Assessment and develop O &amp; M Plans by June 2019 </t>
  </si>
  <si>
    <t>To Conduct Feasibility Studies and develop Technical Report by June 2019</t>
  </si>
  <si>
    <t xml:space="preserve">Conduct Feasibility Studies and develop Technical Report </t>
  </si>
  <si>
    <t>Number of Feasibility Studies conducted and technical report developed</t>
  </si>
  <si>
    <t>15 Feasibility Studies conducted and technical Reports developed</t>
  </si>
  <si>
    <t>5 Feasibility Studies conducted and technical Reports developed</t>
  </si>
  <si>
    <t>68% Borehole drilling &amp; tesing, equipping &amp; securing it with concrete pump house,  Rising main complete.</t>
  </si>
  <si>
    <t>To construct VIDP Sanitation units by June 2019.</t>
  </si>
  <si>
    <t>To develop water source by June 2019</t>
  </si>
  <si>
    <t>Percentage of water source developed</t>
  </si>
  <si>
    <t>100% of water source developed.</t>
  </si>
  <si>
    <t>10% of water source developed.</t>
  </si>
  <si>
    <t>Percentage of water supply pipeline, package plant and steel storage tank completed</t>
  </si>
  <si>
    <t>100% completion of water supply pipeline, package plant and steel storage tank</t>
  </si>
  <si>
    <t>15% completion of water supply pipeline, package plant and  steel storage tank</t>
  </si>
  <si>
    <t xml:space="preserve"> Roosenekal WWTW</t>
  </si>
  <si>
    <t>To construct Fetakgomo Tubatse LM VIP Sanitation units by June 2019</t>
  </si>
  <si>
    <t xml:space="preserve">To construct VIP Sanitation units by June 2019 (Fetakgomo Greater Tubatse LM) </t>
  </si>
  <si>
    <t xml:space="preserve">55% Reservoir  completed, Pipeline is completed </t>
  </si>
  <si>
    <t xml:space="preserve"> 1 Full SANS 241 Analysis (120 samples) conducted </t>
  </si>
  <si>
    <t xml:space="preserve">1 Full SANS 241 Analysis (30 samples) conducted </t>
  </si>
  <si>
    <t>Portfolio of Evidence</t>
  </si>
  <si>
    <t xml:space="preserve">Drat Water &amp; Sanitation Master Plan developed </t>
  </si>
  <si>
    <t>2015 Water &amp; Sanitation Resolution</t>
  </si>
  <si>
    <t>District Water &amp; Sanitation Summit</t>
  </si>
  <si>
    <t>To facilitate District Water &amp; Sanitation Summit by June 2019</t>
  </si>
  <si>
    <t>Number of Water &amp; Sanitation Summit facilitated</t>
  </si>
  <si>
    <t>One District Water &amp; Sanitation Summit facilitated</t>
  </si>
  <si>
    <t>Number of Kilometers of bulk pipeline, reticulation and standpipes constructed</t>
  </si>
  <si>
    <t>1,8 rising main from the highlift pumpstation to the Elevated Steel tank costructed</t>
  </si>
  <si>
    <t>1.8km bulk pipeline, 6.3Km of reticulation network and 
29 standpipes completed</t>
  </si>
  <si>
    <t>*Excavations for internal reticulation(3km).
*15 standpipes constructed</t>
  </si>
  <si>
    <t xml:space="preserve">50% Borehole equipped &amp;
Footing for storage constructed.
</t>
  </si>
  <si>
    <t xml:space="preserve">100% of 3.5km of reticulation &amp; storage constructed,Drilling and Equipping of boreholes </t>
  </si>
  <si>
    <t xml:space="preserve">Percentage of Kilometres of reticulation &amp; storage constructed, borehole drilling &amp; equipping </t>
  </si>
  <si>
    <t xml:space="preserve">40% of 3.5km of reticulation &amp; 50% storage constructed,60% Drilling and Equipping of boreholes </t>
  </si>
  <si>
    <t>To complete Internal Bulk -Distribution mains and Pressure Management System by June 2019</t>
  </si>
  <si>
    <t>Percentage of Internal Bulk -Distribution mains and Pressure Management System</t>
  </si>
  <si>
    <t xml:space="preserve">1.8km pipeline from 25ML reservoir to Mashishing Reservoir constructed
</t>
  </si>
  <si>
    <t>25% completion of Internal Bulk -Distribution mains and Pressure Management System</t>
  </si>
  <si>
    <t>Percentage of Apel Cross water reticulation</t>
  </si>
  <si>
    <t>Percentage of Letebejane Water Project reticulation and installations of water meters.</t>
  </si>
  <si>
    <t>100% completion of Letebejane Water Project reticulation and installations of water meters.</t>
  </si>
  <si>
    <t xml:space="preserve">To complete reticulation and installations of water meters by June 2019 </t>
  </si>
  <si>
    <t>80% completion of Letebejane Water Project reticulation and installations of water meters.</t>
  </si>
  <si>
    <t>Percentage of   Package Plant , risnig main and storage in Jane Furse RDP completed.</t>
  </si>
  <si>
    <t>100%  completion of   Package Plant , risnig main and storage in Jane Furse RDP.</t>
  </si>
  <si>
    <t>70% completion of   Package Plant , risnig main and storage in Jane Furse RDP</t>
  </si>
  <si>
    <t>Percentage of water source and installations of rising main at Maebe.</t>
  </si>
  <si>
    <t>100% development of water source and installations of rising main at Maebe.</t>
  </si>
  <si>
    <t>40% development of water source and installations of rising main at Maebe.</t>
  </si>
  <si>
    <t>632 VDIP sanitations units completed</t>
  </si>
  <si>
    <t>To refurbish and rehabilitate the existing reservior in Madibong village by June 2019.</t>
  </si>
  <si>
    <t>100% refurbishment and rehabilitation of the existing reservior in Madibong village.</t>
  </si>
  <si>
    <t xml:space="preserve">69% construction of Pipeline, eskom, boreholes drilling &amp; tesitng, equipping and securing with concrete pump house . </t>
  </si>
  <si>
    <t>Percentage refurbish and rehabilitate the existing reservior in Madibong village.</t>
  </si>
  <si>
    <t>Percentage  of water storage constructed in Uitvlught village</t>
  </si>
  <si>
    <t>100%  of water storage constructed in Uitvlught village</t>
  </si>
  <si>
    <t>75%  of water storage constructed in Uitvlught village</t>
  </si>
  <si>
    <t>To complete Zaaiplaas bulk pipeline, command reservior and pump station  by June 2019</t>
  </si>
  <si>
    <t>80% construction of Dindela Reservoir. Commissioning of bulk pipeline and pump station completed</t>
  </si>
  <si>
    <t>85% of Zaaiplaas bulk pipeline, command reservior and pump station constructed</t>
  </si>
  <si>
    <t>100% of Zaaiplaas bulk pipeline, command reservior and pump station constructed</t>
  </si>
  <si>
    <t>Percentage of Zaaiplaas bulk pipeline, command reservior and pump station constructed</t>
  </si>
  <si>
    <t xml:space="preserve">To upgrade  and extend Roosenekal Waste Water Treatment Works (WWTW) by June 2019 </t>
  </si>
  <si>
    <t>70% of Roosenekal WWTW done</t>
  </si>
  <si>
    <t>Percentage Upgrading and Extension of Roosenekal WWTW constructed</t>
  </si>
  <si>
    <t>100% Upgrading and Extension of Roosenekal WWTW constructed</t>
  </si>
  <si>
    <t>75% Upgrading and Extension of Roosenekal WWTW constructed</t>
  </si>
  <si>
    <t xml:space="preserve">To construct reticulation network in Ga- Mashabela by June 2019 </t>
  </si>
  <si>
    <t xml:space="preserve">To construct reticulation network in Ga- Marishane by June 2019 </t>
  </si>
  <si>
    <t>To construct reticulation network in Lobethal by June 2019</t>
  </si>
  <si>
    <t xml:space="preserve">To construct reticulation network in Ga- Phaahla by June 2019 </t>
  </si>
  <si>
    <t>60% of water reticulation constructed</t>
  </si>
  <si>
    <t>100% construction of water reticulation constructed</t>
  </si>
  <si>
    <t xml:space="preserve">Percentage of water reticulation supply construction  </t>
  </si>
  <si>
    <t>85% construction of water reticulation constructed</t>
  </si>
  <si>
    <t xml:space="preserve">30% water reticulation  constructed </t>
  </si>
  <si>
    <t xml:space="preserve">100% water reticulation supply constructed </t>
  </si>
  <si>
    <t xml:space="preserve">Percentage of water reticulation supply constructed </t>
  </si>
  <si>
    <t xml:space="preserve">45% construction of water reticulation constructed </t>
  </si>
  <si>
    <t xml:space="preserve">40% construction constructed </t>
  </si>
  <si>
    <t xml:space="preserve">60% construction of water supply constructed </t>
  </si>
  <si>
    <t xml:space="preserve">Percentage of water supply constructed </t>
  </si>
  <si>
    <t xml:space="preserve">To construct completion of bulk water reticulation in Mooiplaas and Strydkraal Supplement by June 2019 </t>
  </si>
  <si>
    <t>Percentage of bulk water reticulation in Mooiplaas and Strydkraal Supplement constructed</t>
  </si>
  <si>
    <t>Contract 21,22&amp; 24 : (Bulk, Res, PS &amp; WDM Chamber in various villages</t>
  </si>
  <si>
    <t>100% completion of bulk water reticulation in Mooiplaas and Strydkraal Supplement  constructed</t>
  </si>
  <si>
    <t>90% completion of bulk water reticulation in Mooiplaas and Strydkraal Supplement  constructed</t>
  </si>
  <si>
    <t>To complete Concrete reservoirs; Bulk Water Supply;and Reticulation at Nkadimeng: Phase 9 to 11 by June 2019</t>
  </si>
  <si>
    <t>40% Nkadimeng WTW, Command Reservoir, reticulation and bulk line below RDP level constructed</t>
  </si>
  <si>
    <t>100% Completion of Concrete reservoirs; Bulk Water Supply; Reticulation at Nkadimeng: Phase 9 to 11</t>
  </si>
  <si>
    <t>60% Completion of Concrete reservoirs; Bulk Water Supply; Reticulation at Nkadimeng: Phase 9 to 11</t>
  </si>
  <si>
    <t>To construct command reservoir, pump station and pipelines at GaMaphopha by June 2019</t>
  </si>
  <si>
    <t>20% completion of Maphopha Command Reservoir constructed</t>
  </si>
  <si>
    <t>100% completion of command reservoir, pump station and pipelines at Ga-Maphopha constructed</t>
  </si>
  <si>
    <t>Percentage completion of command reservoir, pump station and pipelines at Ga-Maphopha constructed</t>
  </si>
  <si>
    <t>40% completion of command reservoir, pump station and pipelines at Ga-Maphopha constructed</t>
  </si>
  <si>
    <t>30% connector pipes constructed</t>
  </si>
  <si>
    <t>To construct connector pipe network in Lebalelo South by June 2019</t>
  </si>
  <si>
    <t>Percentage of connector pipe network constructed</t>
  </si>
  <si>
    <t xml:space="preserve">100% of  connector pipe network constructed </t>
  </si>
  <si>
    <t xml:space="preserve">40% of  connector pipe network constructed </t>
  </si>
  <si>
    <t>To construct reticulation network and reservoirs in Lebalelo South phase 2 by June 2020</t>
  </si>
  <si>
    <t xml:space="preserve">Lebalelo South reticulation pipe &amp; water storages </t>
  </si>
  <si>
    <t xml:space="preserve">Percentage completion of reticulation network &amp; reservoirs in Lebalelo South phase 2 </t>
  </si>
  <si>
    <t>50% of reticulation network and reservoirs in Lebalelo South phase 2 constructed</t>
  </si>
  <si>
    <t>Project advertised and waiting procurement of Contractors</t>
  </si>
  <si>
    <t>To construct 400m long, 750mm diameter pipeline and 900m long, 450mm dimeter steel pipe line by June 2019.</t>
  </si>
  <si>
    <t>To Construct Mooihoek Tubatse 4C2:2700m, 500mm DIA and 2600m,400mm DIA Steel Water Pipeline by June 2018.</t>
  </si>
  <si>
    <t>To construct bulk pipeline from 25 ML reservoir in Jane Furse to Lobethal and 5 take-offs by June 2019</t>
  </si>
  <si>
    <t xml:space="preserve">WTW &amp; WWTW in place </t>
  </si>
  <si>
    <t xml:space="preserve">15 Water Treatment Works participating in Blue Drop Certification programme in place </t>
  </si>
  <si>
    <t xml:space="preserve">To resolve registered sanitation incidents within 14 days. </t>
  </si>
  <si>
    <t>To complete  Tukakgomo water reticulation by June 2019</t>
  </si>
  <si>
    <t>To complete Phiring water reticulation &amp; storage by June 2019</t>
  </si>
  <si>
    <t>To construct bulk pipeline; reticulation and standpipes by June 2019</t>
  </si>
  <si>
    <t>To construct water reticulation at Apel Cross by June 2019</t>
  </si>
  <si>
    <t>To complete Package Plant , risnig main and storage in Jane Furse RDP by June 2019.</t>
  </si>
  <si>
    <t>To develop water source and installations of rising main at Maebe by June  2019</t>
  </si>
  <si>
    <t>To construct water supply pipeline, package plant and steel storage tank  June 2019</t>
  </si>
  <si>
    <t>To constuct the water storage in Uitvlught by June 2019</t>
  </si>
  <si>
    <t>Progress Report</t>
  </si>
  <si>
    <t>Completion certicicates</t>
  </si>
  <si>
    <t xml:space="preserve"> 15 WTW participating in Blue Drop and 16 WWTW Participating in Green Drop Certification Programme</t>
  </si>
  <si>
    <t>Draft WC/WDM strategy</t>
  </si>
  <si>
    <t xml:space="preserve">Draft WSMP/WSDP </t>
  </si>
  <si>
    <t>,</t>
  </si>
  <si>
    <t>ACHIEVED/NOT ACHIEVED</t>
  </si>
  <si>
    <t>ACTUAL PROGRESS</t>
  </si>
  <si>
    <t>CHALLENGES</t>
  </si>
  <si>
    <t>REMEDIAL ACTION</t>
  </si>
  <si>
    <t xml:space="preserve">not achieved </t>
  </si>
  <si>
    <t>site establishments. Clearing on the  bulk pipeline  route and Concrete reservoir position.</t>
  </si>
  <si>
    <t xml:space="preserve">fund limitations </t>
  </si>
  <si>
    <t>budget adjustments on the current financial year allocations to accommodate the project till April 2019</t>
  </si>
  <si>
    <t xml:space="preserve">achieved </t>
  </si>
  <si>
    <t xml:space="preserve">65% construction of 2x 5ML Concrete reservoir constructed </t>
  </si>
  <si>
    <t>none</t>
  </si>
  <si>
    <t>42%  construction of 4F2.5% construction of Phase 4F1</t>
  </si>
  <si>
    <t>budget adjustments on the current financial year allocations to accommodate the projects till April 2019</t>
  </si>
  <si>
    <t>no activity</t>
  </si>
  <si>
    <t>projects earmarked for implementation in the next financial year.</t>
  </si>
  <si>
    <t xml:space="preserve">contractors appointed </t>
  </si>
  <si>
    <t xml:space="preserve">Pressure testing </t>
  </si>
  <si>
    <t xml:space="preserve">limitted available water for testing. Lepelle prioritize filling up reservoirs for consumption   </t>
  </si>
  <si>
    <t>filling up pipes slowly whenever Lepelle allows</t>
  </si>
  <si>
    <t xml:space="preserve">Achieved </t>
  </si>
  <si>
    <t>NONE</t>
  </si>
  <si>
    <t>SCM PROCESSES</t>
  </si>
  <si>
    <t>TURN AROUND TIME</t>
  </si>
  <si>
    <t>Appointment of Mechanical &amp; Electrical Panel of Contractors</t>
  </si>
  <si>
    <t>Finalization of Appointment</t>
  </si>
  <si>
    <t>308 registered sanitation incidents resolved within 14 days</t>
  </si>
  <si>
    <t>1617 registered water incidents resolved within 14 days</t>
  </si>
  <si>
    <t>8.37Ml delivery of Potable Water in Jane Furse Hospital and Buffelshoek</t>
  </si>
  <si>
    <t>15 474.5ℓ of diesel supplied annually.</t>
  </si>
  <si>
    <t>329ℓ of petrol supplied annually.</t>
  </si>
  <si>
    <t>291ℓ of oil supplied annually.</t>
  </si>
  <si>
    <t xml:space="preserve">121 of registered M &amp; E incidents within 14 days </t>
  </si>
  <si>
    <t>Bid adjudication committee recommended appointment of contractors for installation of bulk water metres</t>
  </si>
  <si>
    <t xml:space="preserve">3 966.002Mℓ of water  purchased </t>
  </si>
  <si>
    <t>Achieved</t>
  </si>
  <si>
    <t>Not Achieved</t>
  </si>
  <si>
    <t>SDM and PSP reviewing the scope to prepare for the appointment of the contractor.</t>
  </si>
  <si>
    <t>Budgetary challenges has caused delays in the finalization of scope.</t>
  </si>
  <si>
    <t>Adjustment budget item submitted.</t>
  </si>
  <si>
    <t>Contractor and Consultant appointed and work on site to resume.</t>
  </si>
  <si>
    <t>None</t>
  </si>
  <si>
    <t>Project Halted</t>
  </si>
  <si>
    <t>The project is on the IDP but will be delayed due to the delayed completion of Nebo Phase 1A commissioning and insufficient budget.</t>
  </si>
  <si>
    <t>The project will be implemented in the next financial year.</t>
  </si>
  <si>
    <t>Project cancelled. Village benefitted in  2017/2018</t>
  </si>
  <si>
    <t>There are challenges with subcontracting. The contractor has stopped working.</t>
  </si>
  <si>
    <t>Local subcontractors to submit quotations to the main contractor.</t>
  </si>
  <si>
    <t>A process to appoint a Service Provider for the package plant is ongoing.</t>
  </si>
  <si>
    <t xml:space="preserve">Design approved. PSP busy with Draft tender document completed and to be presented on Bid specification. </t>
  </si>
  <si>
    <t>Bid closed on the 11th of September 2018.Awaiting appointment of contractor.</t>
  </si>
  <si>
    <t>Project halted</t>
  </si>
  <si>
    <t>Area is dry</t>
  </si>
  <si>
    <t>Commissioning of the 25ML reservoir will make the project functional.</t>
  </si>
  <si>
    <t>Insufficient funding</t>
  </si>
  <si>
    <t>Funding to be solicited for feasibility.</t>
  </si>
  <si>
    <t>Pipework is at 75%, Reservoir is at 90%                   Overall progress of project is 82%</t>
  </si>
  <si>
    <t>1. Delay in the procurement of material by DWS construction west due to budget constraints.        2. Closing of site office by Security company employees due to non-payment of wages as of 2nd October 2018</t>
  </si>
  <si>
    <t>1. The municipality has taken a decision to procure the materials(Pipes) on behalf of DWS construction west. The tender for the pipes closed on the 13th of September 2018 and currently at bid evaluation/adjudication stages                         2. Matter being currently addressed by DWS, Unions also involved to resolve the matter.</t>
  </si>
  <si>
    <t xml:space="preserve">1. Evaluation for Emerging contractors development concluded about R10m allocated for the program.
2. Bid closed on the 2 October 2018
</t>
  </si>
  <si>
    <t>Appointment of Emerging contractors not yet finalised</t>
  </si>
  <si>
    <t>Finalise Appointmenti of Emerging contractors and establish PSC</t>
  </si>
  <si>
    <t xml:space="preserve">1. Evaluation for Emerging contractors development concluded about R10m allocated for the program.
2. Bid closed on the 2 October 2018 and the other is closing on the16 October 2018.
</t>
  </si>
  <si>
    <t>45% of Zaaiplaas bulk pipeline, command reservior and pump station constructed</t>
  </si>
  <si>
    <t xml:space="preserve">Due to poor project performance, an intention to terminate both contractor and consultant have been issued. </t>
  </si>
  <si>
    <t>The only respond received was from the contractor, a scheduled close-out meeting is scheduled for the 9th October 2018.</t>
  </si>
  <si>
    <t>84% Upgrading and Extension of Roosenekal WWTW constructed</t>
  </si>
  <si>
    <t xml:space="preserve">None </t>
  </si>
  <si>
    <t>Not achieved</t>
  </si>
  <si>
    <t xml:space="preserve">11. Evaluation for Emerging contractors development concluded about R10m allocated for the program.
2. Bid is closing on the 16 October 2018.
</t>
  </si>
  <si>
    <t xml:space="preserve">Overall 80% progress
Mohwelere is at 70%
Talane is at 95%
Masetlwe is at 85%
Mashabela is at 10%
</t>
  </si>
  <si>
    <t xml:space="preserve">1. None
2. Masetlwe -Community unrest &amp; ESKOM connection delayed the project
3. None
4.Mashabela:Delays due to disputes on the source, letter for the go ahead received on 04 Oct 2018,signed by the tribal council 
</t>
  </si>
  <si>
    <t xml:space="preserve">1.None
2. Masetlwe – application for extension of time and engage ESKOM to complete the project
3. None
4. Mashabela- Consultants to be given an instruction to proceed with the works
Awaiting the final decision from the community regarding the borehole site
</t>
  </si>
  <si>
    <t xml:space="preserve">Overall progress is still at 27%.Time lapsed is 75%. Material (pipes and steel) has been delivered. </t>
  </si>
  <si>
    <t>Slow progress by the contractor due to poor financial management</t>
  </si>
  <si>
    <t>Contract has been recommended for termination.</t>
  </si>
  <si>
    <t xml:space="preserve">Overall progress 65%  </t>
  </si>
  <si>
    <t xml:space="preserve"> Physical progress= 84% </t>
  </si>
  <si>
    <t xml:space="preserve">1. Evaluation for Emerging contractors development concluded about R5m allocated for the program.
2. Bid closed on the 02 October 2018 and the other is closing on the 16 October 2018.
</t>
  </si>
  <si>
    <t>Overall progress 95%</t>
  </si>
  <si>
    <t xml:space="preserve">Overall progress = 57%. </t>
  </si>
  <si>
    <t>The lack of commitment by the main contractor on the project.</t>
  </si>
  <si>
    <t>To initiate termination process for poor performance</t>
  </si>
  <si>
    <t xml:space="preserve">1. Evaluation for Emerging contractors development concluded about R10m allocated for the program.
2. Bid closed on the 2 October 2018 and the other is closing on the 16 October 2018
</t>
  </si>
  <si>
    <t xml:space="preserve"> Achieved</t>
  </si>
  <si>
    <t>pump station is at 99% and the command reservoir and pipeline is at 77% complete</t>
  </si>
  <si>
    <t xml:space="preserve">Community from ward 19 stopping the project indicating that they were not consulted during the formation of PSC and the appointment of labourers.
Business forum stopping the contractor
None
</t>
  </si>
  <si>
    <t xml:space="preserve">The issue has since been resolved.
The issue has since been resolved.
None
</t>
  </si>
  <si>
    <t xml:space="preserve">System 1 – Contractor has been appointed and recently introduced to the community.
System 2 - Contractor has been appointed and recently introduced to the community.
System 3 - Contractor has been appointed and recently introduced to the community.
For the Reservoir
At tender evaluation stage.
</t>
  </si>
  <si>
    <t xml:space="preserve">Inspection and verifying of pipelines and installations  = 80% Mechanical repairs on pipeline 2 = 30%. Overall progress on the commissioning of the project is 62%.
</t>
  </si>
  <si>
    <t>Damaged fittings</t>
  </si>
  <si>
    <t>Refurbish fittings</t>
  </si>
  <si>
    <t>Draft termination</t>
  </si>
  <si>
    <t>Water demand management</t>
  </si>
  <si>
    <t>Align the project to feasibilty. Replace PSP with more capable PSP</t>
  </si>
  <si>
    <t xml:space="preserve">Legal handling the contractual matter. Pipes Draft procurement tender ready for advert </t>
  </si>
  <si>
    <t>Unresolved contract disputes</t>
  </si>
  <si>
    <t>Resolve contractual disputes</t>
  </si>
  <si>
    <t>30%of the chemicals purchased</t>
  </si>
  <si>
    <t>By-Laws, Risk Abatement and Wastewater safety plans uploaded on Green Drop System</t>
  </si>
  <si>
    <t>Not collecting samples for waste water. Water Quality results not uploaded on Iris System.</t>
  </si>
  <si>
    <t>Awaiting the appointment of Service provider through regulation 32. All supply chain documents received and verified</t>
  </si>
  <si>
    <t>Delays in finalising the appoitment letter</t>
  </si>
  <si>
    <t>Fast track the appointment letter to commence with the project</t>
  </si>
  <si>
    <t>Terms of referance developed</t>
  </si>
  <si>
    <t>Finilisation of 5 year reliability plan</t>
  </si>
  <si>
    <t>Make inputs on draft 5 year reliability plan
Present terms of referance to bid committee</t>
  </si>
  <si>
    <t>Flow meters were installed at pump station</t>
  </si>
  <si>
    <t>Report for data collection
Scheduling of workshop</t>
  </si>
  <si>
    <t>5 Technical reports submitted to DWS</t>
  </si>
  <si>
    <t>Lack of Integrated review of the work excecuted by PSP</t>
  </si>
  <si>
    <t>Ensure that the work executed by the PSP is reviewd by both Planning &amp; O&amp;M</t>
  </si>
  <si>
    <t>Bid has long closed and evaluation conducted</t>
  </si>
  <si>
    <t>Late appointment of the PSP</t>
  </si>
  <si>
    <t>Fast track the appointment of the PSP</t>
  </si>
  <si>
    <t>Inception report not yet submitted</t>
  </si>
  <si>
    <t>Instruct the PSP to submit the inception report for review</t>
  </si>
  <si>
    <t xml:space="preserve">Not Achieved </t>
  </si>
  <si>
    <t xml:space="preserve"> Achieved </t>
  </si>
  <si>
    <t xml:space="preserve">For the Bulk Pipelines
The overall progress is at 40%.
System 1 - Busy with excavations, bedding, pipe laying, Backfilling and compaction – Progress 33%
System 2 - currently busy with the excavations, Bedding, Pipe laying, back filling and compaction -Progress  33%
System 3  - Currently Busy with the excavations, Bedding, pipe laying, Backfilling and compaction -Progress 59%
</t>
  </si>
  <si>
    <t>10 Samples conducted</t>
  </si>
  <si>
    <t>District Water Summit  conducted</t>
  </si>
  <si>
    <t>MUNICIPAL HEALTH SERVICES</t>
  </si>
  <si>
    <t>To render effective and efficient Environmental pollution prevention by June 2019</t>
  </si>
  <si>
    <t>Environmental Pollution Prevention</t>
  </si>
  <si>
    <t>07 Awareness Campaigns on Air Quality</t>
  </si>
  <si>
    <t>Number of air quality awareness campaigns conducted.</t>
  </si>
  <si>
    <t>12 Awareness Campaigns on Air Quality</t>
  </si>
  <si>
    <t>3 air quality awareness campaigns conducted.</t>
  </si>
  <si>
    <t>3 Awareness campaigns conducted</t>
  </si>
  <si>
    <t>Attendance register</t>
  </si>
  <si>
    <t>To render effective and efficient Water quality monitoring by June 2019</t>
  </si>
  <si>
    <t xml:space="preserve">Water quality monitoring </t>
  </si>
  <si>
    <t>147 Water quality samples collected</t>
  </si>
  <si>
    <t>Number of water quality samples collected</t>
  </si>
  <si>
    <t>300 Water quality samples collected</t>
  </si>
  <si>
    <t>75 water samples collected</t>
  </si>
  <si>
    <t>75 Water samples collected</t>
  </si>
  <si>
    <t>Samples results</t>
  </si>
  <si>
    <t>To render effective and efficient Food Safety control by June 2019</t>
  </si>
  <si>
    <t>Foof Safety control</t>
  </si>
  <si>
    <t xml:space="preserve"> 914  Evaluated  food premises</t>
  </si>
  <si>
    <t>Number of food premises evaluated</t>
  </si>
  <si>
    <t>1400 Food Premises evaluated</t>
  </si>
  <si>
    <t>350 food Premises evaluated</t>
  </si>
  <si>
    <t>379 Food Premises evaluated</t>
  </si>
  <si>
    <t xml:space="preserve">Evaluation Report </t>
  </si>
  <si>
    <t>To render effective and efficient Health Survailance of premises by June 2019</t>
  </si>
  <si>
    <t>Waste Management</t>
  </si>
  <si>
    <t xml:space="preserve">69 Health care risk waste monitored </t>
  </si>
  <si>
    <t>Number of  health care risk waste monitored</t>
  </si>
  <si>
    <t xml:space="preserve">100 Health care risk waste monitored </t>
  </si>
  <si>
    <t>25 Health care risk waste monitored</t>
  </si>
  <si>
    <t>31 Health care risk waste monitored</t>
  </si>
  <si>
    <t>Health Survailance of premises</t>
  </si>
  <si>
    <t>668  Premises evaluated</t>
  </si>
  <si>
    <t>Number of premises evaluated</t>
  </si>
  <si>
    <t>1200  Premises evaluated</t>
  </si>
  <si>
    <t xml:space="preserve">300 premises evaluated </t>
  </si>
  <si>
    <t xml:space="preserve">332 Premises evaluated </t>
  </si>
  <si>
    <t>Evaluation Reports</t>
  </si>
  <si>
    <t>To render effective and efficient communicable diseases outbreak control by June 2019</t>
  </si>
  <si>
    <t>Communicable Diseases outbreak Control</t>
  </si>
  <si>
    <t>142 communicble diseases outbreak traced</t>
  </si>
  <si>
    <t>Number of communicable diseases investigated and controlled</t>
  </si>
  <si>
    <t>All communicable diseases investigated and controlled</t>
  </si>
  <si>
    <t>30  Communicable diseases investigated and controlled</t>
  </si>
  <si>
    <t xml:space="preserve">Reports </t>
  </si>
  <si>
    <t>To render effective and efficient Survaillance and prevention of communicable deseases by June 2019</t>
  </si>
  <si>
    <t>Survaillance and prevention of communicable deseases</t>
  </si>
  <si>
    <t>142 communicable diseases traced</t>
  </si>
  <si>
    <t>Number of  Communicable diseases awareness campaigns held</t>
  </si>
  <si>
    <t>100 Communicable diseases awareness campaigns held</t>
  </si>
  <si>
    <t>25 Communicable diseases awareness campaigns held</t>
  </si>
  <si>
    <t>26 Communicable diseases awareness campaigns held</t>
  </si>
  <si>
    <t>Attendance registeres</t>
  </si>
  <si>
    <t>To render effective and efficient Vector control by June 2019</t>
  </si>
  <si>
    <t>Vector Control</t>
  </si>
  <si>
    <t>774 Premises monitored</t>
  </si>
  <si>
    <t>Number of  vector on premises monitored</t>
  </si>
  <si>
    <t>1000 Premises monitored</t>
  </si>
  <si>
    <t>250 premises monitored</t>
  </si>
  <si>
    <t>290 Premises monitored</t>
  </si>
  <si>
    <t>R0,000.00</t>
  </si>
  <si>
    <t>To render effective and efficient Disposal of the dead by June 2019</t>
  </si>
  <si>
    <t xml:space="preserve">Disposal of the dead  </t>
  </si>
  <si>
    <t>58 Disposal of the dead facilities  evaluated</t>
  </si>
  <si>
    <t xml:space="preserve">Number of  disposal of the dead facilities evaluated </t>
  </si>
  <si>
    <t>100 Disposal of the dead facilities  evaluated</t>
  </si>
  <si>
    <t>25 Disposal of the dead facilities  evaluated</t>
  </si>
  <si>
    <t>29 Disposal of the dead facilities  evaluated</t>
  </si>
  <si>
    <t>To render effective and efficient chemical safety by June 2019</t>
  </si>
  <si>
    <t xml:space="preserve">Chemical safety  </t>
  </si>
  <si>
    <t>202 Chemical handling premises evaluated</t>
  </si>
  <si>
    <t>Number of  chemical handling premises evaluation conducted</t>
  </si>
  <si>
    <t>300 Chemical handling premises evaluations conducted</t>
  </si>
  <si>
    <t>75 chemical handling premises evaluations conducted</t>
  </si>
  <si>
    <t>89 Chemical handling premises evaluations conducted</t>
  </si>
  <si>
    <t>Evaluation Report</t>
  </si>
  <si>
    <t>EMERGENCY MANAGEMENT SERVICES</t>
  </si>
  <si>
    <t>To render effective and efficient  Fire and rescue operation by June 2019</t>
  </si>
  <si>
    <t>Fire and Rescue Operations</t>
  </si>
  <si>
    <t>489  responses to all emergency services incidents attended.</t>
  </si>
  <si>
    <t>Number of reported Emergency Services incidents  attended</t>
  </si>
  <si>
    <t>All reported Emergency Services incidents  attended</t>
  </si>
  <si>
    <t>257 of  all reported Emergency Services incidents  attended</t>
  </si>
  <si>
    <t>Report</t>
  </si>
  <si>
    <t>To render an effective and efficient Emergency Management Services Training Academy   by June 2019</t>
  </si>
  <si>
    <t xml:space="preserve">Emergency Management Services Training Academy </t>
  </si>
  <si>
    <t>6  firefighting training activities conducted</t>
  </si>
  <si>
    <t>Number of firefighting courses facilitated</t>
  </si>
  <si>
    <t>5 firefighting courses facilitated</t>
  </si>
  <si>
    <t>1 firefighting course facilitated</t>
  </si>
  <si>
    <t>3 firefighting courses facilitated.       (First-Aid Level 3, Assessor training course and Fire Safety and Prevention training course)</t>
  </si>
  <si>
    <t>To render an effective and efficient  Fire Safety and Prevention by June 2019</t>
  </si>
  <si>
    <t xml:space="preserve">Fire Safety and Prevention </t>
  </si>
  <si>
    <t>897 Fire Safety and Prevention activities conducted</t>
  </si>
  <si>
    <t>Number of reported fire safety and prevention services conducted</t>
  </si>
  <si>
    <t>All reported fire safety and prevention services conducted</t>
  </si>
  <si>
    <t>164 of all reported fire safety and prevention services conducted</t>
  </si>
  <si>
    <t xml:space="preserve">R0 00 </t>
  </si>
  <si>
    <t>To render an effective and efficient  EMS Equipment by June 2019</t>
  </si>
  <si>
    <t xml:space="preserve">EMS Equipment </t>
  </si>
  <si>
    <t>77  hydraulic rescue equipment’s</t>
  </si>
  <si>
    <t xml:space="preserve">Number of required supply to stations facilitated </t>
  </si>
  <si>
    <t>All required supplies to stations facilitated</t>
  </si>
  <si>
    <t xml:space="preserve">*29 of all the  required supply to stations facilitated.     (fire service fleet for service, 1 new set jaws-life awaited delivery &amp; a set jaws-life repairs with psp)          </t>
  </si>
  <si>
    <t>R180  471,00</t>
  </si>
  <si>
    <t>To render an effective and efficient  Calibrations, Accreditation and South African National Standards Licenses by June 2019</t>
  </si>
  <si>
    <t>Calibrations, Accreditation and South African National Standards Licenses</t>
  </si>
  <si>
    <t>70 Self Contained Breathing Apparatus (SCBA) and 2 flow meters.</t>
  </si>
  <si>
    <t>Number of renewed  licenses, calibrated tools and accredited services facilitated</t>
  </si>
  <si>
    <t>All renewed  licenses, calibrated tools and accredited services facilitated</t>
  </si>
  <si>
    <t>138 of renewed  South African National Standard Codes tool kit and calibrated tools facilitated. (135 SANS codes+3 RFC Portable Flow &amp; Pressure test Meters)</t>
  </si>
  <si>
    <t>R30 000.00</t>
  </si>
  <si>
    <t>DISASTER MANAGEMENT SERVICES</t>
  </si>
  <si>
    <t xml:space="preserve">To render  effective and  efficient Disaster risk assessment by June 2019 </t>
  </si>
  <si>
    <t>Disaster risk assessment</t>
  </si>
  <si>
    <t>166 disaster management incidents</t>
  </si>
  <si>
    <t>Number of reported disaster management incidents attended</t>
  </si>
  <si>
    <t>All reported disaster management incidents attended</t>
  </si>
  <si>
    <t>56 disaster management incidents attended</t>
  </si>
  <si>
    <t>Attendance registers</t>
  </si>
  <si>
    <t xml:space="preserve">To render  effective and  efficient Disaster risk reduction by June 2019 </t>
  </si>
  <si>
    <t>Disaster risk reduction</t>
  </si>
  <si>
    <t>6  public education, training and awareness campaigns conducted</t>
  </si>
  <si>
    <t>Number of disaster risk reduction awareness campaigns conducted</t>
  </si>
  <si>
    <t>24 disaster risk reduction awareness campaigns conducted</t>
  </si>
  <si>
    <t>6 disaster risk reduction awareness campaigns conducted</t>
  </si>
  <si>
    <t>13 disaster risk reduction  awareness campaigns conducted</t>
  </si>
  <si>
    <t xml:space="preserve">To render  effective and  efficient Disaster response and recovery by June 2019 </t>
  </si>
  <si>
    <t>Disaster response and recovery</t>
  </si>
  <si>
    <t>346 blankets and 126 mattresses  provided to all disaster affected victims</t>
  </si>
  <si>
    <t>Number of  relief material to all affected disaster victims coordinated and provided</t>
  </si>
  <si>
    <t>All  relief material to all affected disaster victims coordinated and provided</t>
  </si>
  <si>
    <t>256 blankets, 140 sponges and 04 temporary shelters coordinated and provided to all disaster affected victims.</t>
  </si>
  <si>
    <t xml:space="preserve">To render  effective and  efficient Disaster management plan and framework review by June 2019 </t>
  </si>
  <si>
    <t>Disaster management plan and framework  review</t>
  </si>
  <si>
    <t>Disaster Management plan and framework reviewed in 2015/2016</t>
  </si>
  <si>
    <t>Number of Disaster management plan and framework reviewed</t>
  </si>
  <si>
    <t>1 Disaster management plan and framework reviewed</t>
  </si>
  <si>
    <t>Risk assessments in all four local municipalities done</t>
  </si>
  <si>
    <t>Reviewed disaster management plan and Framework</t>
  </si>
  <si>
    <t>R0 00</t>
  </si>
  <si>
    <t xml:space="preserve">To render  effective and  efficient Special Operations by June 2019 </t>
  </si>
  <si>
    <t xml:space="preserve">Special  Operations  </t>
  </si>
  <si>
    <t>03 Arrive Alive campaigns</t>
  </si>
  <si>
    <t>Number of special operations on high density days campaigns conducted</t>
  </si>
  <si>
    <t>03 special operations on high density days campaigns conducted</t>
  </si>
  <si>
    <t>1 special operations high density campaigns conducted</t>
  </si>
  <si>
    <t>01 special operations high density campaigns conducted for September Moria operations</t>
  </si>
  <si>
    <t>Operational plan, attendance register and minutes</t>
  </si>
  <si>
    <t>INTERGOVERNMENTAL RELATIONS</t>
  </si>
  <si>
    <t>To render effective and efficient IGR for the department by June 2019</t>
  </si>
  <si>
    <t>Municipal Health Services Fora and Environmental management Forums</t>
  </si>
  <si>
    <t>*4  Municipal Health Services Fora and  
*2 Environmental Management Forums coordinated</t>
  </si>
  <si>
    <t>Number of Municipal Health Services Fora coordinated</t>
  </si>
  <si>
    <t>1 Municipal Health Services Forum coordinated                    *1 Environmental Management Forum coordinted</t>
  </si>
  <si>
    <t>1 Municipal Health Services Forum coordinated            *1 Environmental Management Forum coordinted</t>
  </si>
  <si>
    <t>Minutes and attendance register</t>
  </si>
  <si>
    <t>R10 000</t>
  </si>
  <si>
    <t>Community Safety forum</t>
  </si>
  <si>
    <t>(2017/2018) 5 District Community Safety Forum coordinated (midterm)</t>
  </si>
  <si>
    <t>Number of  Community Safety Forum coordinated</t>
  </si>
  <si>
    <t>10 Community Safety Forum coordinated</t>
  </si>
  <si>
    <t>2 Community Safety Forum coordinated</t>
  </si>
  <si>
    <t>3 Community Safety Forum coordinated.  (2 for the district and 1 for the provincial CSF board).</t>
  </si>
  <si>
    <t>District Disaster Advisory Forum meetings</t>
  </si>
  <si>
    <t>2 Advisory forum coordinated</t>
  </si>
  <si>
    <t>Number of  Advisory fora  coordinated</t>
  </si>
  <si>
    <t>4 Advisory fora coordinated</t>
  </si>
  <si>
    <t xml:space="preserve">1 Disaster advisory forum coordinated </t>
  </si>
  <si>
    <t xml:space="preserve">1 District Disaster advisory forum coordinated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</si>
</sst>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&quot;\ #,##0;[Red]&quot;R&quot;\ \-#,##0"/>
    <numFmt numFmtId="8" formatCode="&quot;R&quot;\ #,##0.00;[Red]&quot;R&quot;\ \-#,##0.00"/>
    <numFmt numFmtId="164" formatCode="&quot;R&quot;#,##0;[Red]\-&quot;R&quot;#,##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3" borderId="3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/>
    </xf>
    <xf numFmtId="4" fontId="4" fillId="3" borderId="3" xfId="0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 wrapText="1"/>
    </xf>
    <xf numFmtId="3" fontId="4" fillId="3" borderId="3" xfId="0" applyNumberFormat="1" applyFont="1" applyFill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left" vertical="top" wrapText="1"/>
    </xf>
    <xf numFmtId="4" fontId="4" fillId="3" borderId="3" xfId="0" applyNumberFormat="1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/>
    </xf>
    <xf numFmtId="0" fontId="1" fillId="4" borderId="2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4" fontId="3" fillId="3" borderId="3" xfId="0" applyNumberFormat="1" applyFont="1" applyFill="1" applyBorder="1" applyAlignment="1">
      <alignment horizontal="left" vertical="top"/>
    </xf>
    <xf numFmtId="3" fontId="3" fillId="3" borderId="3" xfId="0" applyNumberFormat="1" applyFont="1" applyFill="1" applyBorder="1" applyAlignment="1">
      <alignment horizontal="left" vertical="top"/>
    </xf>
    <xf numFmtId="9" fontId="3" fillId="3" borderId="3" xfId="1" applyFont="1" applyFill="1" applyBorder="1" applyAlignment="1">
      <alignment horizontal="left" vertical="top" wrapText="1"/>
    </xf>
    <xf numFmtId="4" fontId="3" fillId="3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left" vertical="top" wrapText="1"/>
    </xf>
    <xf numFmtId="0" fontId="1" fillId="4" borderId="3" xfId="0" applyFont="1" applyFill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6" fontId="3" fillId="0" borderId="3" xfId="0" applyNumberFormat="1" applyFont="1" applyBorder="1" applyAlignment="1">
      <alignment horizontal="left" vertical="top" wrapText="1"/>
    </xf>
    <xf numFmtId="6" fontId="4" fillId="0" borderId="3" xfId="0" applyNumberFormat="1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8" fontId="3" fillId="0" borderId="3" xfId="0" applyNumberFormat="1" applyFont="1" applyBorder="1" applyAlignment="1">
      <alignment horizontal="left" vertical="top" wrapText="1"/>
    </xf>
    <xf numFmtId="4" fontId="3" fillId="0" borderId="8" xfId="0" applyNumberFormat="1" applyFont="1" applyFill="1" applyBorder="1" applyAlignment="1">
      <alignment horizontal="left" vertical="top"/>
    </xf>
    <xf numFmtId="0" fontId="3" fillId="3" borderId="3" xfId="0" applyFont="1" applyFill="1" applyBorder="1" applyAlignment="1">
      <alignment vertical="top" wrapText="1"/>
    </xf>
    <xf numFmtId="8" fontId="3" fillId="0" borderId="3" xfId="0" applyNumberFormat="1" applyFont="1" applyBorder="1" applyAlignment="1">
      <alignment vertical="top" wrapText="1"/>
    </xf>
    <xf numFmtId="4" fontId="3" fillId="0" borderId="5" xfId="0" applyNumberFormat="1" applyFont="1" applyFill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horizontal="left" vertical="top"/>
    </xf>
    <xf numFmtId="0" fontId="1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tabSelected="1" zoomScale="70" zoomScaleNormal="70" workbookViewId="0">
      <pane ySplit="2" topLeftCell="A59" activePane="bottomLeft" state="frozen"/>
      <selection activeCell="A2" sqref="A2"/>
      <selection pane="bottomLeft" activeCell="A70" sqref="A70:L97"/>
    </sheetView>
  </sheetViews>
  <sheetFormatPr defaultColWidth="9.140625" defaultRowHeight="15.75" x14ac:dyDescent="0.25"/>
  <cols>
    <col min="1" max="1" width="20.28515625" style="1" customWidth="1"/>
    <col min="2" max="2" width="23.42578125" style="1" customWidth="1"/>
    <col min="3" max="3" width="18.7109375" style="1" customWidth="1"/>
    <col min="4" max="4" width="19" style="1" customWidth="1"/>
    <col min="5" max="5" width="18.85546875" style="1" customWidth="1"/>
    <col min="6" max="6" width="20.140625" style="1" customWidth="1"/>
    <col min="7" max="7" width="18.7109375" style="1" customWidth="1"/>
    <col min="8" max="8" width="26.7109375" style="1" customWidth="1"/>
    <col min="9" max="9" width="20.7109375" style="1" customWidth="1"/>
    <col min="10" max="10" width="21.28515625" style="1" customWidth="1"/>
    <col min="11" max="11" width="22" style="1" customWidth="1"/>
    <col min="12" max="12" width="23.28515625" style="1" customWidth="1"/>
    <col min="13" max="16384" width="9.140625" style="1"/>
  </cols>
  <sheetData>
    <row r="1" spans="1:12" ht="93" hidden="1" customHeight="1" thickBot="1" x14ac:dyDescent="0.3">
      <c r="A1" s="31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s="22" customFormat="1" ht="60.75" customHeight="1" x14ac:dyDescent="0.2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98</v>
      </c>
      <c r="G2" s="24" t="s">
        <v>339</v>
      </c>
      <c r="H2" s="24" t="s">
        <v>340</v>
      </c>
      <c r="I2" s="24" t="s">
        <v>341</v>
      </c>
      <c r="J2" s="24" t="s">
        <v>342</v>
      </c>
      <c r="K2" s="24" t="s">
        <v>232</v>
      </c>
      <c r="L2" s="24" t="s">
        <v>5</v>
      </c>
    </row>
    <row r="3" spans="1:12" x14ac:dyDescent="0.25">
      <c r="A3" s="34" t="s">
        <v>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106.5" customHeight="1" x14ac:dyDescent="0.25">
      <c r="A4" s="2" t="s">
        <v>113</v>
      </c>
      <c r="B4" s="4" t="s">
        <v>7</v>
      </c>
      <c r="C4" s="2" t="s">
        <v>8</v>
      </c>
      <c r="D4" s="2" t="s">
        <v>9</v>
      </c>
      <c r="E4" s="2" t="s">
        <v>10</v>
      </c>
      <c r="F4" s="2" t="s">
        <v>101</v>
      </c>
      <c r="G4" s="20" t="s">
        <v>343</v>
      </c>
      <c r="H4" s="20" t="s">
        <v>344</v>
      </c>
      <c r="I4" s="20" t="s">
        <v>345</v>
      </c>
      <c r="J4" s="20" t="s">
        <v>346</v>
      </c>
      <c r="K4" s="5" t="s">
        <v>333</v>
      </c>
      <c r="L4" s="35">
        <f>165255056</f>
        <v>165255056</v>
      </c>
    </row>
    <row r="5" spans="1:12" ht="108.75" customHeight="1" x14ac:dyDescent="0.25">
      <c r="A5" s="2" t="s">
        <v>114</v>
      </c>
      <c r="B5" s="4" t="s">
        <v>102</v>
      </c>
      <c r="C5" s="2" t="s">
        <v>11</v>
      </c>
      <c r="D5" s="2" t="s">
        <v>12</v>
      </c>
      <c r="E5" s="2" t="s">
        <v>100</v>
      </c>
      <c r="F5" s="2" t="s">
        <v>103</v>
      </c>
      <c r="G5" s="20" t="s">
        <v>347</v>
      </c>
      <c r="H5" s="20" t="s">
        <v>348</v>
      </c>
      <c r="I5" s="20" t="s">
        <v>349</v>
      </c>
      <c r="J5" s="20" t="s">
        <v>349</v>
      </c>
      <c r="K5" s="5" t="s">
        <v>333</v>
      </c>
      <c r="L5" s="36"/>
    </row>
    <row r="6" spans="1:12" ht="129.75" customHeight="1" x14ac:dyDescent="0.25">
      <c r="A6" s="2" t="s">
        <v>115</v>
      </c>
      <c r="B6" s="4" t="s">
        <v>13</v>
      </c>
      <c r="C6" s="2" t="s">
        <v>14</v>
      </c>
      <c r="D6" s="2" t="s">
        <v>15</v>
      </c>
      <c r="E6" s="2" t="s">
        <v>16</v>
      </c>
      <c r="F6" s="2" t="s">
        <v>104</v>
      </c>
      <c r="G6" s="20" t="s">
        <v>347</v>
      </c>
      <c r="H6" s="20" t="s">
        <v>350</v>
      </c>
      <c r="I6" s="20" t="s">
        <v>345</v>
      </c>
      <c r="J6" s="20" t="s">
        <v>351</v>
      </c>
      <c r="K6" s="5" t="s">
        <v>333</v>
      </c>
      <c r="L6" s="36"/>
    </row>
    <row r="7" spans="1:12" s="9" customFormat="1" ht="96.75" customHeight="1" x14ac:dyDescent="0.25">
      <c r="A7" s="7" t="s">
        <v>116</v>
      </c>
      <c r="B7" s="8" t="s">
        <v>17</v>
      </c>
      <c r="C7" s="7" t="s">
        <v>18</v>
      </c>
      <c r="D7" s="7" t="s">
        <v>9</v>
      </c>
      <c r="E7" s="7" t="s">
        <v>16</v>
      </c>
      <c r="F7" s="7" t="s">
        <v>198</v>
      </c>
      <c r="G7" s="21" t="s">
        <v>352</v>
      </c>
      <c r="H7" s="21" t="s">
        <v>379</v>
      </c>
      <c r="I7" s="21" t="s">
        <v>379</v>
      </c>
      <c r="J7" s="21" t="s">
        <v>353</v>
      </c>
      <c r="K7" s="16" t="s">
        <v>333</v>
      </c>
      <c r="L7" s="36"/>
    </row>
    <row r="8" spans="1:12" s="9" customFormat="1" ht="90.75" customHeight="1" x14ac:dyDescent="0.25">
      <c r="A8" s="7" t="s">
        <v>117</v>
      </c>
      <c r="B8" s="8" t="s">
        <v>105</v>
      </c>
      <c r="C8" s="7" t="s">
        <v>18</v>
      </c>
      <c r="D8" s="7" t="s">
        <v>9</v>
      </c>
      <c r="E8" s="7" t="s">
        <v>16</v>
      </c>
      <c r="F8" s="7" t="s">
        <v>104</v>
      </c>
      <c r="G8" s="10" t="s">
        <v>343</v>
      </c>
      <c r="H8" s="10" t="s">
        <v>354</v>
      </c>
      <c r="I8" s="10" t="s">
        <v>345</v>
      </c>
      <c r="J8" s="10" t="s">
        <v>353</v>
      </c>
      <c r="K8" s="16" t="s">
        <v>333</v>
      </c>
      <c r="L8" s="36"/>
    </row>
    <row r="9" spans="1:12" ht="138.75" customHeight="1" x14ac:dyDescent="0.25">
      <c r="A9" s="7" t="s">
        <v>319</v>
      </c>
      <c r="B9" s="8" t="s">
        <v>108</v>
      </c>
      <c r="C9" s="7" t="s">
        <v>109</v>
      </c>
      <c r="D9" s="7" t="s">
        <v>110</v>
      </c>
      <c r="E9" s="7" t="s">
        <v>111</v>
      </c>
      <c r="F9" s="10" t="s">
        <v>112</v>
      </c>
      <c r="G9" s="10" t="s">
        <v>347</v>
      </c>
      <c r="H9" s="10" t="s">
        <v>355</v>
      </c>
      <c r="I9" s="10" t="s">
        <v>356</v>
      </c>
      <c r="J9" s="10" t="s">
        <v>357</v>
      </c>
      <c r="K9" s="17" t="s">
        <v>334</v>
      </c>
      <c r="L9" s="36"/>
    </row>
    <row r="10" spans="1:12" ht="171" customHeight="1" x14ac:dyDescent="0.25">
      <c r="A10" s="7" t="s">
        <v>320</v>
      </c>
      <c r="B10" s="8" t="s">
        <v>120</v>
      </c>
      <c r="C10" s="7" t="s">
        <v>121</v>
      </c>
      <c r="D10" s="7" t="s">
        <v>122</v>
      </c>
      <c r="E10" s="7" t="s">
        <v>123</v>
      </c>
      <c r="F10" s="10" t="s">
        <v>124</v>
      </c>
      <c r="G10" s="10" t="s">
        <v>347</v>
      </c>
      <c r="H10" s="10" t="s">
        <v>355</v>
      </c>
      <c r="I10" s="10" t="s">
        <v>356</v>
      </c>
      <c r="J10" s="10" t="s">
        <v>357</v>
      </c>
      <c r="K10" s="17" t="s">
        <v>334</v>
      </c>
      <c r="L10" s="37"/>
    </row>
    <row r="11" spans="1:12" ht="280.5" customHeight="1" x14ac:dyDescent="0.25">
      <c r="A11" s="7" t="s">
        <v>199</v>
      </c>
      <c r="B11" s="8" t="s">
        <v>19</v>
      </c>
      <c r="C11" s="7" t="s">
        <v>229</v>
      </c>
      <c r="D11" s="7" t="s">
        <v>20</v>
      </c>
      <c r="E11" s="7" t="s">
        <v>21</v>
      </c>
      <c r="F11" s="10" t="s">
        <v>106</v>
      </c>
      <c r="G11" s="21" t="s">
        <v>358</v>
      </c>
      <c r="H11" s="21" t="s">
        <v>394</v>
      </c>
      <c r="I11" s="21" t="s">
        <v>395</v>
      </c>
      <c r="J11" s="21" t="s">
        <v>396</v>
      </c>
      <c r="K11" s="16" t="s">
        <v>333</v>
      </c>
      <c r="L11" s="35">
        <f>45500000</f>
        <v>45500000</v>
      </c>
    </row>
    <row r="12" spans="1:12" ht="190.5" customHeight="1" x14ac:dyDescent="0.25">
      <c r="A12" s="7" t="s">
        <v>200</v>
      </c>
      <c r="B12" s="8" t="s">
        <v>125</v>
      </c>
      <c r="C12" s="7" t="s">
        <v>126</v>
      </c>
      <c r="D12" s="7" t="s">
        <v>127</v>
      </c>
      <c r="E12" s="7" t="s">
        <v>128</v>
      </c>
      <c r="F12" s="10" t="s">
        <v>129</v>
      </c>
      <c r="G12" s="21" t="s">
        <v>406</v>
      </c>
      <c r="H12" s="21" t="s">
        <v>427</v>
      </c>
      <c r="I12" s="21" t="s">
        <v>428</v>
      </c>
      <c r="J12" s="21" t="s">
        <v>429</v>
      </c>
      <c r="K12" s="16" t="s">
        <v>333</v>
      </c>
      <c r="L12" s="36"/>
    </row>
    <row r="13" spans="1:12" ht="118.5" customHeight="1" x14ac:dyDescent="0.25">
      <c r="A13" s="7" t="s">
        <v>321</v>
      </c>
      <c r="B13" s="8" t="s">
        <v>130</v>
      </c>
      <c r="C13" s="7" t="s">
        <v>131</v>
      </c>
      <c r="D13" s="7" t="s">
        <v>133</v>
      </c>
      <c r="E13" s="7" t="s">
        <v>132</v>
      </c>
      <c r="F13" s="7" t="s">
        <v>198</v>
      </c>
      <c r="G13" s="21" t="s">
        <v>406</v>
      </c>
      <c r="H13" s="21" t="s">
        <v>430</v>
      </c>
      <c r="I13" s="21" t="s">
        <v>431</v>
      </c>
      <c r="J13" s="21" t="s">
        <v>432</v>
      </c>
      <c r="K13" s="16" t="s">
        <v>333</v>
      </c>
      <c r="L13" s="37"/>
    </row>
    <row r="14" spans="1:12" ht="102" customHeight="1" x14ac:dyDescent="0.25">
      <c r="A14" s="7" t="s">
        <v>22</v>
      </c>
      <c r="B14" s="8" t="s">
        <v>23</v>
      </c>
      <c r="C14" s="7" t="s">
        <v>24</v>
      </c>
      <c r="D14" s="7" t="s">
        <v>25</v>
      </c>
      <c r="E14" s="7" t="s">
        <v>26</v>
      </c>
      <c r="F14" s="10" t="s">
        <v>201</v>
      </c>
      <c r="G14" s="21" t="s">
        <v>406</v>
      </c>
      <c r="H14" s="21" t="s">
        <v>433</v>
      </c>
      <c r="I14" s="21" t="s">
        <v>434</v>
      </c>
      <c r="J14" s="21" t="s">
        <v>435</v>
      </c>
      <c r="K14" s="16" t="s">
        <v>333</v>
      </c>
      <c r="L14" s="32">
        <f>34244944</f>
        <v>34244944</v>
      </c>
    </row>
    <row r="15" spans="1:12" ht="123" customHeight="1" x14ac:dyDescent="0.25">
      <c r="A15" s="2" t="s">
        <v>118</v>
      </c>
      <c r="B15" s="4" t="s">
        <v>27</v>
      </c>
      <c r="C15" s="2" t="s">
        <v>28</v>
      </c>
      <c r="D15" s="2" t="s">
        <v>29</v>
      </c>
      <c r="E15" s="2" t="s">
        <v>30</v>
      </c>
      <c r="F15" s="6" t="s">
        <v>107</v>
      </c>
      <c r="G15" s="20" t="s">
        <v>406</v>
      </c>
      <c r="H15" s="20" t="s">
        <v>433</v>
      </c>
      <c r="I15" s="20" t="s">
        <v>434</v>
      </c>
      <c r="J15" s="20" t="s">
        <v>435</v>
      </c>
      <c r="K15" s="5" t="s">
        <v>333</v>
      </c>
      <c r="L15" s="32"/>
    </row>
    <row r="16" spans="1:12" ht="236.25" customHeight="1" x14ac:dyDescent="0.25">
      <c r="A16" s="2" t="s">
        <v>119</v>
      </c>
      <c r="B16" s="4" t="s">
        <v>31</v>
      </c>
      <c r="C16" s="2" t="s">
        <v>24</v>
      </c>
      <c r="D16" s="2" t="s">
        <v>25</v>
      </c>
      <c r="E16" s="2" t="s">
        <v>26</v>
      </c>
      <c r="F16" s="6" t="s">
        <v>201</v>
      </c>
      <c r="G16" s="20" t="s">
        <v>406</v>
      </c>
      <c r="H16" s="20" t="s">
        <v>433</v>
      </c>
      <c r="I16" s="20" t="s">
        <v>434</v>
      </c>
      <c r="J16" s="20" t="s">
        <v>435</v>
      </c>
      <c r="K16" s="5" t="s">
        <v>333</v>
      </c>
      <c r="L16" s="32"/>
    </row>
    <row r="17" spans="1:12" s="22" customFormat="1" x14ac:dyDescent="0.25">
      <c r="A17" s="34" t="s">
        <v>32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78" customHeight="1" x14ac:dyDescent="0.25">
      <c r="A18" s="2" t="s">
        <v>33</v>
      </c>
      <c r="B18" s="4" t="s">
        <v>34</v>
      </c>
      <c r="C18" s="2" t="s">
        <v>35</v>
      </c>
      <c r="D18" s="2" t="s">
        <v>36</v>
      </c>
      <c r="E18" s="2" t="s">
        <v>37</v>
      </c>
      <c r="F18" s="2" t="s">
        <v>134</v>
      </c>
      <c r="G18" s="20" t="s">
        <v>373</v>
      </c>
      <c r="H18" s="20" t="s">
        <v>37</v>
      </c>
      <c r="I18" s="20" t="s">
        <v>379</v>
      </c>
      <c r="J18" s="20" t="s">
        <v>379</v>
      </c>
      <c r="K18" s="5" t="s">
        <v>333</v>
      </c>
      <c r="L18" s="32">
        <f>5650000</f>
        <v>5650000</v>
      </c>
    </row>
    <row r="19" spans="1:12" ht="93" customHeight="1" x14ac:dyDescent="0.25">
      <c r="A19" s="2" t="s">
        <v>202</v>
      </c>
      <c r="B19" s="4" t="s">
        <v>38</v>
      </c>
      <c r="C19" s="2" t="s">
        <v>39</v>
      </c>
      <c r="D19" s="2" t="s">
        <v>40</v>
      </c>
      <c r="E19" s="2" t="s">
        <v>230</v>
      </c>
      <c r="F19" s="2" t="s">
        <v>231</v>
      </c>
      <c r="G19" s="20" t="s">
        <v>373</v>
      </c>
      <c r="H19" s="20" t="s">
        <v>458</v>
      </c>
      <c r="I19" s="20" t="s">
        <v>379</v>
      </c>
      <c r="J19" s="20" t="s">
        <v>379</v>
      </c>
      <c r="K19" s="5" t="s">
        <v>333</v>
      </c>
      <c r="L19" s="32"/>
    </row>
    <row r="20" spans="1:12" ht="80.25" customHeight="1" x14ac:dyDescent="0.25">
      <c r="A20" s="2" t="s">
        <v>203</v>
      </c>
      <c r="B20" s="4" t="s">
        <v>41</v>
      </c>
      <c r="C20" s="2" t="s">
        <v>322</v>
      </c>
      <c r="D20" s="2" t="s">
        <v>42</v>
      </c>
      <c r="E20" s="2" t="s">
        <v>43</v>
      </c>
      <c r="F20" s="2" t="s">
        <v>43</v>
      </c>
      <c r="G20" s="20" t="s">
        <v>373</v>
      </c>
      <c r="H20" s="20" t="s">
        <v>436</v>
      </c>
      <c r="I20" s="20" t="s">
        <v>379</v>
      </c>
      <c r="J20" s="20" t="s">
        <v>379</v>
      </c>
      <c r="K20" s="5" t="s">
        <v>333</v>
      </c>
      <c r="L20" s="32"/>
    </row>
    <row r="21" spans="1:12" ht="131.25" customHeight="1" x14ac:dyDescent="0.25">
      <c r="A21" s="2" t="s">
        <v>44</v>
      </c>
      <c r="B21" s="4" t="s">
        <v>45</v>
      </c>
      <c r="C21" s="2" t="s">
        <v>323</v>
      </c>
      <c r="D21" s="2" t="s">
        <v>46</v>
      </c>
      <c r="E21" s="2" t="s">
        <v>335</v>
      </c>
      <c r="F21" s="2" t="s">
        <v>335</v>
      </c>
      <c r="G21" s="20" t="s">
        <v>406</v>
      </c>
      <c r="H21" s="20" t="s">
        <v>437</v>
      </c>
      <c r="I21" s="20" t="s">
        <v>438</v>
      </c>
      <c r="J21" s="20" t="s">
        <v>379</v>
      </c>
      <c r="K21" s="5" t="s">
        <v>333</v>
      </c>
      <c r="L21" s="32"/>
    </row>
    <row r="22" spans="1:12" s="22" customFormat="1" x14ac:dyDescent="0.25">
      <c r="A22" s="34" t="s">
        <v>47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s="9" customFormat="1" ht="96.75" customHeight="1" x14ac:dyDescent="0.25">
      <c r="A23" s="7" t="s">
        <v>324</v>
      </c>
      <c r="B23" s="8" t="s">
        <v>48</v>
      </c>
      <c r="C23" s="7" t="s">
        <v>135</v>
      </c>
      <c r="D23" s="7" t="s">
        <v>144</v>
      </c>
      <c r="E23" s="7" t="s">
        <v>135</v>
      </c>
      <c r="F23" s="7" t="s">
        <v>153</v>
      </c>
      <c r="G23" s="21" t="s">
        <v>373</v>
      </c>
      <c r="H23" s="21" t="s">
        <v>364</v>
      </c>
      <c r="I23" s="21" t="s">
        <v>359</v>
      </c>
      <c r="J23" s="21" t="s">
        <v>359</v>
      </c>
      <c r="K23" s="5" t="s">
        <v>333</v>
      </c>
      <c r="L23" s="32">
        <f>35107845.47</f>
        <v>35107845.469999999</v>
      </c>
    </row>
    <row r="24" spans="1:12" s="9" customFormat="1" ht="87" customHeight="1" x14ac:dyDescent="0.25">
      <c r="A24" s="7" t="s">
        <v>49</v>
      </c>
      <c r="B24" s="8" t="s">
        <v>50</v>
      </c>
      <c r="C24" s="7" t="s">
        <v>136</v>
      </c>
      <c r="D24" s="7" t="s">
        <v>145</v>
      </c>
      <c r="E24" s="7" t="s">
        <v>136</v>
      </c>
      <c r="F24" s="7" t="s">
        <v>161</v>
      </c>
      <c r="G24" s="21" t="s">
        <v>374</v>
      </c>
      <c r="H24" s="21" t="s">
        <v>365</v>
      </c>
      <c r="I24" s="20" t="s">
        <v>360</v>
      </c>
      <c r="J24" s="20" t="s">
        <v>361</v>
      </c>
      <c r="K24" s="5" t="s">
        <v>333</v>
      </c>
      <c r="L24" s="32"/>
    </row>
    <row r="25" spans="1:12" s="9" customFormat="1" ht="93" customHeight="1" x14ac:dyDescent="0.25">
      <c r="A25" s="7" t="s">
        <v>51</v>
      </c>
      <c r="B25" s="8" t="s">
        <v>52</v>
      </c>
      <c r="C25" s="7" t="s">
        <v>137</v>
      </c>
      <c r="D25" s="7" t="s">
        <v>146</v>
      </c>
      <c r="E25" s="7" t="s">
        <v>137</v>
      </c>
      <c r="F25" s="7" t="s">
        <v>154</v>
      </c>
      <c r="G25" s="21" t="s">
        <v>373</v>
      </c>
      <c r="H25" s="21" t="s">
        <v>366</v>
      </c>
      <c r="I25" s="21" t="s">
        <v>359</v>
      </c>
      <c r="J25" s="21" t="s">
        <v>359</v>
      </c>
      <c r="K25" s="16" t="s">
        <v>333</v>
      </c>
      <c r="L25" s="18">
        <v>14742000</v>
      </c>
    </row>
    <row r="26" spans="1:12" s="9" customFormat="1" ht="81" customHeight="1" x14ac:dyDescent="0.25">
      <c r="A26" s="7" t="s">
        <v>53</v>
      </c>
      <c r="B26" s="8" t="s">
        <v>54</v>
      </c>
      <c r="C26" s="7" t="s">
        <v>138</v>
      </c>
      <c r="D26" s="7" t="s">
        <v>147</v>
      </c>
      <c r="E26" s="7" t="s">
        <v>138</v>
      </c>
      <c r="F26" s="7" t="s">
        <v>155</v>
      </c>
      <c r="G26" s="21" t="s">
        <v>373</v>
      </c>
      <c r="H26" s="21" t="s">
        <v>367</v>
      </c>
      <c r="I26" s="21" t="s">
        <v>359</v>
      </c>
      <c r="J26" s="21" t="s">
        <v>359</v>
      </c>
      <c r="K26" s="16" t="s">
        <v>333</v>
      </c>
      <c r="L26" s="33">
        <f>1193000</f>
        <v>1193000</v>
      </c>
    </row>
    <row r="27" spans="1:12" s="9" customFormat="1" ht="81" customHeight="1" x14ac:dyDescent="0.25">
      <c r="A27" s="7" t="s">
        <v>205</v>
      </c>
      <c r="B27" s="8" t="s">
        <v>55</v>
      </c>
      <c r="C27" s="7" t="s">
        <v>139</v>
      </c>
      <c r="D27" s="7" t="s">
        <v>148</v>
      </c>
      <c r="E27" s="7" t="s">
        <v>139</v>
      </c>
      <c r="F27" s="7" t="s">
        <v>156</v>
      </c>
      <c r="G27" s="21" t="s">
        <v>373</v>
      </c>
      <c r="H27" s="21" t="s">
        <v>368</v>
      </c>
      <c r="I27" s="21" t="s">
        <v>359</v>
      </c>
      <c r="J27" s="21" t="s">
        <v>359</v>
      </c>
      <c r="K27" s="16" t="s">
        <v>333</v>
      </c>
      <c r="L27" s="33"/>
    </row>
    <row r="28" spans="1:12" s="9" customFormat="1" ht="89.25" customHeight="1" x14ac:dyDescent="0.25">
      <c r="A28" s="7" t="s">
        <v>204</v>
      </c>
      <c r="B28" s="8" t="s">
        <v>56</v>
      </c>
      <c r="C28" s="7" t="s">
        <v>140</v>
      </c>
      <c r="D28" s="7" t="s">
        <v>149</v>
      </c>
      <c r="E28" s="7" t="s">
        <v>140</v>
      </c>
      <c r="F28" s="7" t="s">
        <v>157</v>
      </c>
      <c r="G28" s="21" t="s">
        <v>373</v>
      </c>
      <c r="H28" s="21" t="s">
        <v>369</v>
      </c>
      <c r="I28" s="21" t="s">
        <v>359</v>
      </c>
      <c r="J28" s="21" t="s">
        <v>359</v>
      </c>
      <c r="K28" s="16" t="s">
        <v>333</v>
      </c>
      <c r="L28" s="33"/>
    </row>
    <row r="29" spans="1:12" s="9" customFormat="1" ht="85.5" customHeight="1" x14ac:dyDescent="0.25">
      <c r="A29" s="7" t="s">
        <v>57</v>
      </c>
      <c r="B29" s="8" t="s">
        <v>58</v>
      </c>
      <c r="C29" s="7" t="s">
        <v>141</v>
      </c>
      <c r="D29" s="7" t="s">
        <v>150</v>
      </c>
      <c r="E29" s="7" t="s">
        <v>141</v>
      </c>
      <c r="F29" s="7" t="s">
        <v>158</v>
      </c>
      <c r="G29" s="21" t="s">
        <v>373</v>
      </c>
      <c r="H29" s="21" t="s">
        <v>370</v>
      </c>
      <c r="I29" s="21" t="s">
        <v>359</v>
      </c>
      <c r="J29" s="21" t="s">
        <v>359</v>
      </c>
      <c r="K29" s="16" t="s">
        <v>333</v>
      </c>
      <c r="L29" s="18">
        <f>3570000</f>
        <v>3570000</v>
      </c>
    </row>
    <row r="30" spans="1:12" s="9" customFormat="1" ht="120.75" customHeight="1" x14ac:dyDescent="0.25">
      <c r="A30" s="7" t="s">
        <v>206</v>
      </c>
      <c r="B30" s="8" t="s">
        <v>59</v>
      </c>
      <c r="C30" s="7" t="s">
        <v>142</v>
      </c>
      <c r="D30" s="7" t="s">
        <v>151</v>
      </c>
      <c r="E30" s="7" t="s">
        <v>142</v>
      </c>
      <c r="F30" s="7" t="s">
        <v>159</v>
      </c>
      <c r="G30" s="21" t="s">
        <v>374</v>
      </c>
      <c r="H30" s="21" t="s">
        <v>371</v>
      </c>
      <c r="I30" s="21" t="s">
        <v>362</v>
      </c>
      <c r="J30" s="21" t="s">
        <v>363</v>
      </c>
      <c r="K30" s="16" t="s">
        <v>333</v>
      </c>
      <c r="L30" s="18">
        <f>500000</f>
        <v>500000</v>
      </c>
    </row>
    <row r="31" spans="1:12" ht="64.5" customHeight="1" x14ac:dyDescent="0.25">
      <c r="A31" s="7" t="s">
        <v>207</v>
      </c>
      <c r="B31" s="8" t="s">
        <v>60</v>
      </c>
      <c r="C31" s="7" t="s">
        <v>143</v>
      </c>
      <c r="D31" s="7" t="s">
        <v>152</v>
      </c>
      <c r="E31" s="7" t="s">
        <v>143</v>
      </c>
      <c r="F31" s="7" t="s">
        <v>160</v>
      </c>
      <c r="G31" s="21" t="s">
        <v>373</v>
      </c>
      <c r="H31" s="21" t="s">
        <v>372</v>
      </c>
      <c r="I31" s="21" t="s">
        <v>359</v>
      </c>
      <c r="J31" s="21" t="s">
        <v>359</v>
      </c>
      <c r="K31" s="16" t="s">
        <v>333</v>
      </c>
      <c r="L31" s="18">
        <v>110142000</v>
      </c>
    </row>
    <row r="32" spans="1:12" s="22" customFormat="1" x14ac:dyDescent="0.25">
      <c r="A32" s="30" t="s">
        <v>61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s="9" customFormat="1" ht="123" customHeight="1" x14ac:dyDescent="0.25">
      <c r="A33" s="7" t="s">
        <v>208</v>
      </c>
      <c r="B33" s="8" t="s">
        <v>62</v>
      </c>
      <c r="C33" s="7" t="s">
        <v>63</v>
      </c>
      <c r="D33" s="7" t="s">
        <v>64</v>
      </c>
      <c r="E33" s="7" t="s">
        <v>65</v>
      </c>
      <c r="F33" s="2" t="s">
        <v>162</v>
      </c>
      <c r="G33" s="6" t="s">
        <v>406</v>
      </c>
      <c r="H33" s="6" t="s">
        <v>450</v>
      </c>
      <c r="I33" s="6" t="s">
        <v>451</v>
      </c>
      <c r="J33" s="6" t="s">
        <v>452</v>
      </c>
      <c r="K33" s="2" t="s">
        <v>336</v>
      </c>
      <c r="L33" s="18">
        <f>500000</f>
        <v>500000</v>
      </c>
    </row>
    <row r="34" spans="1:12" s="9" customFormat="1" ht="114.75" customHeight="1" x14ac:dyDescent="0.25">
      <c r="A34" s="7" t="s">
        <v>209</v>
      </c>
      <c r="B34" s="8" t="s">
        <v>164</v>
      </c>
      <c r="C34" s="7" t="s">
        <v>66</v>
      </c>
      <c r="D34" s="7" t="s">
        <v>163</v>
      </c>
      <c r="E34" s="7" t="s">
        <v>233</v>
      </c>
      <c r="F34" s="7" t="s">
        <v>165</v>
      </c>
      <c r="G34" s="10" t="s">
        <v>406</v>
      </c>
      <c r="H34" s="10" t="s">
        <v>442</v>
      </c>
      <c r="I34" s="10" t="s">
        <v>443</v>
      </c>
      <c r="J34" s="10" t="s">
        <v>444</v>
      </c>
      <c r="K34" s="7" t="s">
        <v>337</v>
      </c>
      <c r="L34" s="18">
        <v>1300000</v>
      </c>
    </row>
    <row r="35" spans="1:12" ht="129.75" customHeight="1" x14ac:dyDescent="0.25">
      <c r="A35" s="10" t="s">
        <v>210</v>
      </c>
      <c r="B35" s="13" t="s">
        <v>67</v>
      </c>
      <c r="C35" s="10" t="s">
        <v>184</v>
      </c>
      <c r="D35" s="10" t="s">
        <v>185</v>
      </c>
      <c r="E35" s="10" t="s">
        <v>186</v>
      </c>
      <c r="F35" s="10" t="s">
        <v>187</v>
      </c>
      <c r="G35" s="10" t="s">
        <v>406</v>
      </c>
      <c r="H35" s="10" t="s">
        <v>445</v>
      </c>
      <c r="I35" s="10" t="s">
        <v>453</v>
      </c>
      <c r="J35" s="10" t="s">
        <v>454</v>
      </c>
      <c r="K35" s="10" t="s">
        <v>333</v>
      </c>
      <c r="L35" s="19">
        <v>500000</v>
      </c>
    </row>
    <row r="36" spans="1:12" ht="135.75" customHeight="1" x14ac:dyDescent="0.25">
      <c r="A36" s="7" t="s">
        <v>211</v>
      </c>
      <c r="B36" s="8" t="s">
        <v>68</v>
      </c>
      <c r="C36" s="7" t="s">
        <v>166</v>
      </c>
      <c r="D36" s="7" t="s">
        <v>69</v>
      </c>
      <c r="E36" s="7" t="s">
        <v>70</v>
      </c>
      <c r="F36" s="10" t="s">
        <v>167</v>
      </c>
      <c r="G36" s="10" t="s">
        <v>406</v>
      </c>
      <c r="H36" s="10" t="s">
        <v>446</v>
      </c>
      <c r="I36" s="10" t="s">
        <v>448</v>
      </c>
      <c r="J36" s="10" t="s">
        <v>449</v>
      </c>
      <c r="K36" s="10" t="s">
        <v>333</v>
      </c>
      <c r="L36" s="18">
        <f>800000</f>
        <v>800000</v>
      </c>
    </row>
    <row r="37" spans="1:12" s="9" customFormat="1" ht="85.5" customHeight="1" x14ac:dyDescent="0.25">
      <c r="A37" s="7" t="s">
        <v>236</v>
      </c>
      <c r="B37" s="8" t="s">
        <v>235</v>
      </c>
      <c r="C37" s="7" t="s">
        <v>234</v>
      </c>
      <c r="D37" s="7" t="s">
        <v>237</v>
      </c>
      <c r="E37" s="7" t="s">
        <v>238</v>
      </c>
      <c r="F37" s="7" t="s">
        <v>238</v>
      </c>
      <c r="G37" s="10" t="s">
        <v>373</v>
      </c>
      <c r="H37" s="10" t="s">
        <v>459</v>
      </c>
      <c r="I37" s="10" t="s">
        <v>379</v>
      </c>
      <c r="J37" s="10" t="s">
        <v>379</v>
      </c>
      <c r="K37" s="10" t="s">
        <v>333</v>
      </c>
      <c r="L37" s="18">
        <f>300000</f>
        <v>300000</v>
      </c>
    </row>
    <row r="38" spans="1:12" ht="103.5" customHeight="1" x14ac:dyDescent="0.25">
      <c r="A38" s="7" t="s">
        <v>212</v>
      </c>
      <c r="B38" s="8" t="s">
        <v>213</v>
      </c>
      <c r="C38" s="7" t="s">
        <v>71</v>
      </c>
      <c r="D38" s="7" t="s">
        <v>214</v>
      </c>
      <c r="E38" s="7" t="s">
        <v>215</v>
      </c>
      <c r="F38" s="7" t="s">
        <v>216</v>
      </c>
      <c r="G38" s="10" t="s">
        <v>373</v>
      </c>
      <c r="H38" s="10" t="s">
        <v>447</v>
      </c>
      <c r="I38" s="10" t="s">
        <v>379</v>
      </c>
      <c r="J38" s="10" t="s">
        <v>379</v>
      </c>
      <c r="K38" s="10" t="s">
        <v>333</v>
      </c>
      <c r="L38" s="18">
        <f>5000000</f>
        <v>5000000</v>
      </c>
    </row>
    <row r="39" spans="1:12" s="22" customFormat="1" x14ac:dyDescent="0.25">
      <c r="A39" s="30" t="s">
        <v>72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2" ht="115.5" customHeight="1" x14ac:dyDescent="0.25">
      <c r="A40" s="10" t="s">
        <v>325</v>
      </c>
      <c r="B40" s="13" t="s">
        <v>73</v>
      </c>
      <c r="C40" s="10" t="s">
        <v>171</v>
      </c>
      <c r="D40" s="10" t="s">
        <v>74</v>
      </c>
      <c r="E40" s="10" t="s">
        <v>75</v>
      </c>
      <c r="F40" s="10" t="s">
        <v>168</v>
      </c>
      <c r="G40" s="10" t="s">
        <v>374</v>
      </c>
      <c r="H40" s="10" t="s">
        <v>375</v>
      </c>
      <c r="I40" s="10" t="s">
        <v>376</v>
      </c>
      <c r="J40" s="10" t="s">
        <v>377</v>
      </c>
      <c r="K40" s="10" t="s">
        <v>334</v>
      </c>
      <c r="L40" s="12">
        <v>3961618</v>
      </c>
    </row>
    <row r="41" spans="1:12" s="11" customFormat="1" ht="123" customHeight="1" x14ac:dyDescent="0.25">
      <c r="A41" s="10" t="s">
        <v>327</v>
      </c>
      <c r="B41" s="13" t="s">
        <v>170</v>
      </c>
      <c r="C41" s="10" t="s">
        <v>240</v>
      </c>
      <c r="D41" s="10" t="s">
        <v>239</v>
      </c>
      <c r="E41" s="10" t="s">
        <v>241</v>
      </c>
      <c r="F41" s="6" t="s">
        <v>242</v>
      </c>
      <c r="G41" s="6" t="s">
        <v>373</v>
      </c>
      <c r="H41" s="6" t="s">
        <v>378</v>
      </c>
      <c r="I41" s="6" t="s">
        <v>376</v>
      </c>
      <c r="J41" s="6" t="s">
        <v>377</v>
      </c>
      <c r="K41" s="10" t="s">
        <v>334</v>
      </c>
      <c r="L41" s="14">
        <v>5185203</v>
      </c>
    </row>
    <row r="42" spans="1:12" s="11" customFormat="1" ht="117" customHeight="1" x14ac:dyDescent="0.25">
      <c r="A42" s="10" t="s">
        <v>326</v>
      </c>
      <c r="B42" s="13" t="s">
        <v>172</v>
      </c>
      <c r="C42" s="10" t="s">
        <v>243</v>
      </c>
      <c r="D42" s="10" t="s">
        <v>245</v>
      </c>
      <c r="E42" s="10" t="s">
        <v>244</v>
      </c>
      <c r="F42" s="6" t="s">
        <v>246</v>
      </c>
      <c r="G42" s="6" t="s">
        <v>374</v>
      </c>
      <c r="H42" s="6" t="s">
        <v>375</v>
      </c>
      <c r="I42" s="6" t="s">
        <v>379</v>
      </c>
      <c r="J42" s="6" t="s">
        <v>379</v>
      </c>
      <c r="K42" s="10" t="s">
        <v>334</v>
      </c>
      <c r="L42" s="14">
        <v>2353179</v>
      </c>
    </row>
    <row r="43" spans="1:12" ht="149.25" customHeight="1" x14ac:dyDescent="0.25">
      <c r="A43" s="10" t="s">
        <v>247</v>
      </c>
      <c r="B43" s="13" t="s">
        <v>76</v>
      </c>
      <c r="C43" s="10" t="s">
        <v>249</v>
      </c>
      <c r="D43" s="10" t="s">
        <v>248</v>
      </c>
      <c r="E43" s="10" t="s">
        <v>178</v>
      </c>
      <c r="F43" s="10" t="s">
        <v>250</v>
      </c>
      <c r="G43" s="10" t="s">
        <v>374</v>
      </c>
      <c r="H43" s="10" t="s">
        <v>380</v>
      </c>
      <c r="I43" s="10" t="s">
        <v>381</v>
      </c>
      <c r="J43" s="10" t="s">
        <v>382</v>
      </c>
      <c r="K43" s="10" t="s">
        <v>333</v>
      </c>
      <c r="L43" s="12">
        <f>6500000</f>
        <v>6500000</v>
      </c>
    </row>
    <row r="44" spans="1:12" s="9" customFormat="1" ht="125.25" customHeight="1" x14ac:dyDescent="0.25">
      <c r="A44" s="6" t="s">
        <v>328</v>
      </c>
      <c r="B44" s="25" t="s">
        <v>188</v>
      </c>
      <c r="C44" s="6" t="s">
        <v>190</v>
      </c>
      <c r="D44" s="6" t="s">
        <v>251</v>
      </c>
      <c r="E44" s="6" t="s">
        <v>189</v>
      </c>
      <c r="F44" s="6" t="s">
        <v>191</v>
      </c>
      <c r="G44" s="6" t="s">
        <v>374</v>
      </c>
      <c r="H44" s="6" t="s">
        <v>383</v>
      </c>
      <c r="I44" s="6" t="s">
        <v>379</v>
      </c>
      <c r="J44" s="6" t="s">
        <v>379</v>
      </c>
      <c r="K44" s="6" t="s">
        <v>333</v>
      </c>
      <c r="L44" s="26">
        <f>3000000</f>
        <v>3000000</v>
      </c>
    </row>
    <row r="45" spans="1:12" s="9" customFormat="1" ht="112.5" customHeight="1" x14ac:dyDescent="0.25">
      <c r="A45" s="6" t="s">
        <v>254</v>
      </c>
      <c r="B45" s="25" t="s">
        <v>179</v>
      </c>
      <c r="C45" s="6" t="s">
        <v>180</v>
      </c>
      <c r="D45" s="6" t="s">
        <v>252</v>
      </c>
      <c r="E45" s="6" t="s">
        <v>253</v>
      </c>
      <c r="F45" s="6" t="s">
        <v>255</v>
      </c>
      <c r="G45" s="6" t="s">
        <v>373</v>
      </c>
      <c r="H45" s="6" t="s">
        <v>378</v>
      </c>
      <c r="I45" s="6" t="s">
        <v>384</v>
      </c>
      <c r="J45" s="6" t="s">
        <v>385</v>
      </c>
      <c r="K45" s="6" t="s">
        <v>333</v>
      </c>
      <c r="L45" s="27">
        <v>8000000</v>
      </c>
    </row>
    <row r="46" spans="1:12" s="9" customFormat="1" ht="120" customHeight="1" x14ac:dyDescent="0.25">
      <c r="A46" s="6" t="s">
        <v>329</v>
      </c>
      <c r="B46" s="25" t="s">
        <v>192</v>
      </c>
      <c r="C46" s="6" t="s">
        <v>217</v>
      </c>
      <c r="D46" s="6" t="s">
        <v>256</v>
      </c>
      <c r="E46" s="6" t="s">
        <v>257</v>
      </c>
      <c r="F46" s="6" t="s">
        <v>258</v>
      </c>
      <c r="G46" s="6" t="s">
        <v>374</v>
      </c>
      <c r="H46" s="6" t="s">
        <v>386</v>
      </c>
      <c r="I46" s="6" t="s">
        <v>379</v>
      </c>
      <c r="J46" s="6" t="s">
        <v>379</v>
      </c>
      <c r="K46" s="6" t="s">
        <v>333</v>
      </c>
      <c r="L46" s="27">
        <f>4000000</f>
        <v>4000000</v>
      </c>
    </row>
    <row r="47" spans="1:12" s="11" customFormat="1" ht="128.25" customHeight="1" x14ac:dyDescent="0.25">
      <c r="A47" s="6" t="s">
        <v>330</v>
      </c>
      <c r="B47" s="25" t="s">
        <v>77</v>
      </c>
      <c r="C47" s="6" t="s">
        <v>181</v>
      </c>
      <c r="D47" s="6" t="s">
        <v>259</v>
      </c>
      <c r="E47" s="6" t="s">
        <v>260</v>
      </c>
      <c r="F47" s="6" t="s">
        <v>261</v>
      </c>
      <c r="G47" s="6" t="s">
        <v>374</v>
      </c>
      <c r="H47" s="6" t="s">
        <v>387</v>
      </c>
      <c r="I47" s="6" t="s">
        <v>379</v>
      </c>
      <c r="J47" s="6" t="s">
        <v>379</v>
      </c>
      <c r="K47" s="6" t="s">
        <v>333</v>
      </c>
      <c r="L47" s="27">
        <f>4000000</f>
        <v>4000000</v>
      </c>
    </row>
    <row r="48" spans="1:12" ht="83.25" customHeight="1" x14ac:dyDescent="0.25">
      <c r="A48" s="10" t="s">
        <v>218</v>
      </c>
      <c r="B48" s="13" t="s">
        <v>78</v>
      </c>
      <c r="C48" s="10" t="s">
        <v>262</v>
      </c>
      <c r="D48" s="10" t="s">
        <v>79</v>
      </c>
      <c r="E48" s="10" t="s">
        <v>182</v>
      </c>
      <c r="F48" s="10" t="s">
        <v>198</v>
      </c>
      <c r="G48" s="10" t="s">
        <v>198</v>
      </c>
      <c r="H48" s="10" t="s">
        <v>388</v>
      </c>
      <c r="I48" s="10" t="s">
        <v>379</v>
      </c>
      <c r="J48" s="10" t="s">
        <v>379</v>
      </c>
      <c r="K48" s="10" t="s">
        <v>333</v>
      </c>
      <c r="L48" s="14">
        <v>5000000</v>
      </c>
    </row>
    <row r="49" spans="1:12" ht="107.25" customHeight="1" x14ac:dyDescent="0.25">
      <c r="A49" s="10" t="s">
        <v>263</v>
      </c>
      <c r="B49" s="13" t="s">
        <v>193</v>
      </c>
      <c r="C49" s="10" t="s">
        <v>194</v>
      </c>
      <c r="D49" s="10" t="s">
        <v>266</v>
      </c>
      <c r="E49" s="10" t="s">
        <v>264</v>
      </c>
      <c r="F49" s="10" t="s">
        <v>198</v>
      </c>
      <c r="G49" s="10" t="s">
        <v>352</v>
      </c>
      <c r="H49" s="6" t="s">
        <v>389</v>
      </c>
      <c r="I49" s="6" t="s">
        <v>390</v>
      </c>
      <c r="J49" s="6" t="s">
        <v>391</v>
      </c>
      <c r="K49" s="6" t="s">
        <v>333</v>
      </c>
      <c r="L49" s="14">
        <f>3000000</f>
        <v>3000000</v>
      </c>
    </row>
    <row r="50" spans="1:12" s="9" customFormat="1" ht="142.5" customHeight="1" x14ac:dyDescent="0.25">
      <c r="A50" s="10" t="s">
        <v>332</v>
      </c>
      <c r="B50" s="13" t="s">
        <v>195</v>
      </c>
      <c r="C50" s="10" t="s">
        <v>265</v>
      </c>
      <c r="D50" s="10" t="s">
        <v>267</v>
      </c>
      <c r="E50" s="10" t="s">
        <v>268</v>
      </c>
      <c r="F50" s="6" t="s">
        <v>269</v>
      </c>
      <c r="G50" s="6" t="s">
        <v>455</v>
      </c>
      <c r="H50" s="6" t="s">
        <v>383</v>
      </c>
      <c r="I50" s="6" t="s">
        <v>379</v>
      </c>
      <c r="J50" s="6" t="s">
        <v>379</v>
      </c>
      <c r="K50" s="6" t="s">
        <v>333</v>
      </c>
      <c r="L50" s="14">
        <f>3000000</f>
        <v>3000000</v>
      </c>
    </row>
    <row r="51" spans="1:12" ht="76.5" customHeight="1" x14ac:dyDescent="0.25">
      <c r="A51" s="10" t="s">
        <v>219</v>
      </c>
      <c r="B51" s="13" t="s">
        <v>196</v>
      </c>
      <c r="C51" s="10" t="s">
        <v>197</v>
      </c>
      <c r="D51" s="10" t="s">
        <v>220</v>
      </c>
      <c r="E51" s="10" t="s">
        <v>221</v>
      </c>
      <c r="F51" s="10" t="s">
        <v>222</v>
      </c>
      <c r="G51" s="10" t="s">
        <v>455</v>
      </c>
      <c r="H51" s="10" t="s">
        <v>380</v>
      </c>
      <c r="I51" s="10" t="s">
        <v>392</v>
      </c>
      <c r="J51" s="10" t="s">
        <v>393</v>
      </c>
      <c r="K51" s="10" t="s">
        <v>333</v>
      </c>
      <c r="L51" s="14">
        <f>3000000</f>
        <v>3000000</v>
      </c>
    </row>
    <row r="52" spans="1:12" s="9" customFormat="1" ht="131.25" customHeight="1" x14ac:dyDescent="0.25">
      <c r="A52" s="10" t="s">
        <v>331</v>
      </c>
      <c r="B52" s="13" t="s">
        <v>183</v>
      </c>
      <c r="C52" s="10" t="s">
        <v>197</v>
      </c>
      <c r="D52" s="10" t="s">
        <v>223</v>
      </c>
      <c r="E52" s="10" t="s">
        <v>224</v>
      </c>
      <c r="F52" s="10" t="s">
        <v>225</v>
      </c>
      <c r="G52" s="10" t="s">
        <v>455</v>
      </c>
      <c r="H52" s="10" t="s">
        <v>439</v>
      </c>
      <c r="I52" s="10" t="s">
        <v>440</v>
      </c>
      <c r="J52" s="10" t="s">
        <v>441</v>
      </c>
      <c r="K52" s="10" t="s">
        <v>333</v>
      </c>
      <c r="L52" s="14">
        <f>14000000</f>
        <v>14000000</v>
      </c>
    </row>
    <row r="53" spans="1:12" s="22" customFormat="1" x14ac:dyDescent="0.25">
      <c r="A53" s="30" t="s">
        <v>80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1:12" s="9" customFormat="1" ht="138.75" customHeight="1" x14ac:dyDescent="0.25">
      <c r="A54" s="10" t="s">
        <v>173</v>
      </c>
      <c r="B54" s="13" t="s">
        <v>81</v>
      </c>
      <c r="C54" s="10" t="s">
        <v>82</v>
      </c>
      <c r="D54" s="10" t="s">
        <v>83</v>
      </c>
      <c r="E54" s="10" t="s">
        <v>84</v>
      </c>
      <c r="F54" s="10" t="s">
        <v>198</v>
      </c>
      <c r="G54" s="10" t="s">
        <v>455</v>
      </c>
      <c r="H54" s="10" t="s">
        <v>397</v>
      </c>
      <c r="I54" s="10" t="s">
        <v>398</v>
      </c>
      <c r="J54" s="10" t="s">
        <v>399</v>
      </c>
      <c r="K54" s="10" t="s">
        <v>333</v>
      </c>
      <c r="L54" s="19">
        <v>20424125.300000001</v>
      </c>
    </row>
    <row r="55" spans="1:12" s="9" customFormat="1" ht="159.75" customHeight="1" x14ac:dyDescent="0.25">
      <c r="A55" s="10" t="s">
        <v>174</v>
      </c>
      <c r="B55" s="13" t="s">
        <v>81</v>
      </c>
      <c r="C55" s="10" t="s">
        <v>82</v>
      </c>
      <c r="D55" s="10" t="s">
        <v>83</v>
      </c>
      <c r="E55" s="10" t="s">
        <v>85</v>
      </c>
      <c r="F55" s="10" t="s">
        <v>198</v>
      </c>
      <c r="G55" s="10" t="s">
        <v>198</v>
      </c>
      <c r="H55" s="10" t="s">
        <v>400</v>
      </c>
      <c r="I55" s="10" t="s">
        <v>398</v>
      </c>
      <c r="J55" s="10" t="s">
        <v>399</v>
      </c>
      <c r="K55" s="10" t="s">
        <v>333</v>
      </c>
      <c r="L55" s="19">
        <v>21476511.600000001</v>
      </c>
    </row>
    <row r="56" spans="1:12" ht="135" customHeight="1" x14ac:dyDescent="0.25">
      <c r="A56" s="10" t="s">
        <v>270</v>
      </c>
      <c r="B56" s="13" t="s">
        <v>86</v>
      </c>
      <c r="C56" s="10" t="s">
        <v>271</v>
      </c>
      <c r="D56" s="10" t="s">
        <v>274</v>
      </c>
      <c r="E56" s="10" t="s">
        <v>273</v>
      </c>
      <c r="F56" s="10" t="s">
        <v>272</v>
      </c>
      <c r="G56" s="10" t="s">
        <v>455</v>
      </c>
      <c r="H56" s="10" t="s">
        <v>401</v>
      </c>
      <c r="I56" s="10" t="s">
        <v>402</v>
      </c>
      <c r="J56" s="10" t="s">
        <v>403</v>
      </c>
      <c r="K56" s="10" t="s">
        <v>334</v>
      </c>
      <c r="L56" s="19">
        <v>424668.45</v>
      </c>
    </row>
    <row r="57" spans="1:12" ht="103.5" customHeight="1" x14ac:dyDescent="0.25">
      <c r="A57" s="10" t="s">
        <v>275</v>
      </c>
      <c r="B57" s="13" t="s">
        <v>226</v>
      </c>
      <c r="C57" s="10" t="s">
        <v>276</v>
      </c>
      <c r="D57" s="10" t="s">
        <v>277</v>
      </c>
      <c r="E57" s="10" t="s">
        <v>278</v>
      </c>
      <c r="F57" s="10" t="s">
        <v>279</v>
      </c>
      <c r="G57" s="10" t="s">
        <v>456</v>
      </c>
      <c r="H57" s="10" t="s">
        <v>404</v>
      </c>
      <c r="I57" s="10" t="s">
        <v>405</v>
      </c>
      <c r="J57" s="10" t="s">
        <v>405</v>
      </c>
      <c r="K57" s="10" t="s">
        <v>334</v>
      </c>
      <c r="L57" s="19">
        <v>424668.45</v>
      </c>
    </row>
    <row r="58" spans="1:12" s="9" customFormat="1" ht="138" customHeight="1" x14ac:dyDescent="0.25">
      <c r="A58" s="10" t="s">
        <v>175</v>
      </c>
      <c r="B58" s="13" t="s">
        <v>87</v>
      </c>
      <c r="C58" s="10" t="s">
        <v>82</v>
      </c>
      <c r="D58" s="10" t="s">
        <v>83</v>
      </c>
      <c r="E58" s="10" t="s">
        <v>88</v>
      </c>
      <c r="F58" s="10" t="s">
        <v>198</v>
      </c>
      <c r="G58" s="10" t="s">
        <v>198</v>
      </c>
      <c r="H58" s="10" t="s">
        <v>407</v>
      </c>
      <c r="I58" s="10" t="s">
        <v>398</v>
      </c>
      <c r="J58" s="10" t="s">
        <v>399</v>
      </c>
      <c r="K58" s="10" t="s">
        <v>333</v>
      </c>
      <c r="L58" s="19">
        <v>26325000</v>
      </c>
    </row>
    <row r="59" spans="1:12" ht="123" customHeight="1" x14ac:dyDescent="0.25">
      <c r="A59" s="10" t="s">
        <v>280</v>
      </c>
      <c r="B59" s="13" t="s">
        <v>89</v>
      </c>
      <c r="C59" s="10" t="s">
        <v>284</v>
      </c>
      <c r="D59" s="10" t="s">
        <v>286</v>
      </c>
      <c r="E59" s="10" t="s">
        <v>285</v>
      </c>
      <c r="F59" s="10" t="s">
        <v>287</v>
      </c>
      <c r="G59" s="10" t="s">
        <v>406</v>
      </c>
      <c r="H59" s="10" t="s">
        <v>408</v>
      </c>
      <c r="I59" s="10" t="s">
        <v>409</v>
      </c>
      <c r="J59" s="10" t="s">
        <v>410</v>
      </c>
      <c r="K59" s="10" t="s">
        <v>334</v>
      </c>
      <c r="L59" s="12">
        <v>23896521.219999999</v>
      </c>
    </row>
    <row r="60" spans="1:12" ht="102.75" customHeight="1" x14ac:dyDescent="0.25">
      <c r="A60" s="10" t="s">
        <v>281</v>
      </c>
      <c r="B60" s="13" t="s">
        <v>90</v>
      </c>
      <c r="C60" s="10" t="s">
        <v>288</v>
      </c>
      <c r="D60" s="10" t="s">
        <v>290</v>
      </c>
      <c r="E60" s="10" t="s">
        <v>289</v>
      </c>
      <c r="F60" s="10" t="s">
        <v>291</v>
      </c>
      <c r="G60" s="10" t="s">
        <v>406</v>
      </c>
      <c r="H60" s="10" t="s">
        <v>411</v>
      </c>
      <c r="I60" s="10" t="s">
        <v>412</v>
      </c>
      <c r="J60" s="10" t="s">
        <v>413</v>
      </c>
      <c r="K60" s="10" t="s">
        <v>334</v>
      </c>
      <c r="L60" s="12">
        <v>9590358.5</v>
      </c>
    </row>
    <row r="61" spans="1:12" ht="89.25" customHeight="1" x14ac:dyDescent="0.25">
      <c r="A61" s="10" t="s">
        <v>282</v>
      </c>
      <c r="B61" s="13" t="s">
        <v>176</v>
      </c>
      <c r="C61" s="10" t="s">
        <v>292</v>
      </c>
      <c r="D61" s="10" t="s">
        <v>290</v>
      </c>
      <c r="E61" s="10" t="s">
        <v>289</v>
      </c>
      <c r="F61" s="10" t="s">
        <v>293</v>
      </c>
      <c r="G61" s="10" t="s">
        <v>358</v>
      </c>
      <c r="H61" s="10" t="s">
        <v>414</v>
      </c>
      <c r="I61" s="10" t="s">
        <v>405</v>
      </c>
      <c r="J61" s="10" t="s">
        <v>405</v>
      </c>
      <c r="K61" s="10" t="s">
        <v>334</v>
      </c>
      <c r="L61" s="12">
        <v>424668.45</v>
      </c>
    </row>
    <row r="62" spans="1:12" s="9" customFormat="1" ht="89.25" customHeight="1" x14ac:dyDescent="0.25">
      <c r="A62" s="6" t="s">
        <v>283</v>
      </c>
      <c r="B62" s="25" t="s">
        <v>91</v>
      </c>
      <c r="C62" s="6" t="s">
        <v>292</v>
      </c>
      <c r="D62" s="6" t="s">
        <v>294</v>
      </c>
      <c r="E62" s="6" t="s">
        <v>289</v>
      </c>
      <c r="F62" s="6" t="s">
        <v>293</v>
      </c>
      <c r="G62" s="6" t="s">
        <v>406</v>
      </c>
      <c r="H62" s="28" t="s">
        <v>415</v>
      </c>
      <c r="I62" s="6" t="s">
        <v>405</v>
      </c>
      <c r="J62" s="6" t="s">
        <v>405</v>
      </c>
      <c r="K62" s="6" t="s">
        <v>334</v>
      </c>
      <c r="L62" s="29">
        <v>6721314.7199999997</v>
      </c>
    </row>
    <row r="63" spans="1:12" s="9" customFormat="1" ht="166.5" customHeight="1" x14ac:dyDescent="0.25">
      <c r="A63" s="10" t="s">
        <v>227</v>
      </c>
      <c r="B63" s="13" t="s">
        <v>87</v>
      </c>
      <c r="C63" s="10" t="s">
        <v>82</v>
      </c>
      <c r="D63" s="10" t="s">
        <v>83</v>
      </c>
      <c r="E63" s="10" t="s">
        <v>92</v>
      </c>
      <c r="F63" s="10" t="s">
        <v>198</v>
      </c>
      <c r="G63" s="10" t="s">
        <v>198</v>
      </c>
      <c r="H63" s="10" t="s">
        <v>416</v>
      </c>
      <c r="I63" s="10" t="s">
        <v>398</v>
      </c>
      <c r="J63" s="10" t="s">
        <v>399</v>
      </c>
      <c r="K63" s="10" t="s">
        <v>333</v>
      </c>
      <c r="L63" s="19">
        <v>9805283.8900000006</v>
      </c>
    </row>
    <row r="64" spans="1:12" ht="117.75" customHeight="1" x14ac:dyDescent="0.25">
      <c r="A64" s="10" t="s">
        <v>295</v>
      </c>
      <c r="B64" s="13" t="s">
        <v>297</v>
      </c>
      <c r="C64" s="10" t="s">
        <v>177</v>
      </c>
      <c r="D64" s="10" t="s">
        <v>296</v>
      </c>
      <c r="E64" s="10" t="s">
        <v>298</v>
      </c>
      <c r="F64" s="10" t="s">
        <v>299</v>
      </c>
      <c r="G64" s="10" t="s">
        <v>373</v>
      </c>
      <c r="H64" s="10" t="s">
        <v>417</v>
      </c>
      <c r="I64" s="10" t="s">
        <v>405</v>
      </c>
      <c r="J64" s="10" t="s">
        <v>405</v>
      </c>
      <c r="K64" s="10" t="s">
        <v>334</v>
      </c>
      <c r="L64" s="19">
        <v>9000000</v>
      </c>
    </row>
    <row r="65" spans="1:14" ht="160.5" customHeight="1" x14ac:dyDescent="0.25">
      <c r="A65" s="10" t="s">
        <v>300</v>
      </c>
      <c r="B65" s="13" t="s">
        <v>93</v>
      </c>
      <c r="C65" s="10" t="s">
        <v>301</v>
      </c>
      <c r="D65" s="10" t="s">
        <v>94</v>
      </c>
      <c r="E65" s="10" t="s">
        <v>302</v>
      </c>
      <c r="F65" s="10" t="s">
        <v>303</v>
      </c>
      <c r="G65" s="10" t="s">
        <v>406</v>
      </c>
      <c r="H65" s="10" t="s">
        <v>418</v>
      </c>
      <c r="I65" s="10" t="s">
        <v>419</v>
      </c>
      <c r="J65" s="10" t="s">
        <v>420</v>
      </c>
      <c r="K65" s="10" t="s">
        <v>334</v>
      </c>
      <c r="L65" s="19">
        <v>15937980.32</v>
      </c>
    </row>
    <row r="66" spans="1:14" s="9" customFormat="1" ht="154.5" customHeight="1" x14ac:dyDescent="0.25">
      <c r="A66" s="10" t="s">
        <v>228</v>
      </c>
      <c r="B66" s="13" t="s">
        <v>87</v>
      </c>
      <c r="C66" s="10" t="s">
        <v>82</v>
      </c>
      <c r="D66" s="10" t="s">
        <v>83</v>
      </c>
      <c r="E66" s="10" t="s">
        <v>95</v>
      </c>
      <c r="F66" s="10" t="s">
        <v>169</v>
      </c>
      <c r="G66" s="10" t="s">
        <v>352</v>
      </c>
      <c r="H66" s="10" t="s">
        <v>421</v>
      </c>
      <c r="I66" s="10" t="s">
        <v>398</v>
      </c>
      <c r="J66" s="10" t="s">
        <v>399</v>
      </c>
      <c r="K66" s="10" t="s">
        <v>333</v>
      </c>
      <c r="L66" s="19">
        <v>25311841.989999998</v>
      </c>
    </row>
    <row r="67" spans="1:14" ht="132.75" customHeight="1" x14ac:dyDescent="0.25">
      <c r="A67" s="10" t="s">
        <v>304</v>
      </c>
      <c r="B67" s="13" t="s">
        <v>96</v>
      </c>
      <c r="C67" s="10" t="s">
        <v>305</v>
      </c>
      <c r="D67" s="10" t="s">
        <v>307</v>
      </c>
      <c r="E67" s="10" t="s">
        <v>306</v>
      </c>
      <c r="F67" s="6" t="s">
        <v>308</v>
      </c>
      <c r="G67" s="6" t="s">
        <v>422</v>
      </c>
      <c r="H67" s="6" t="s">
        <v>423</v>
      </c>
      <c r="I67" s="6" t="s">
        <v>405</v>
      </c>
      <c r="J67" s="6" t="s">
        <v>405</v>
      </c>
      <c r="K67" s="10" t="s">
        <v>334</v>
      </c>
      <c r="L67" s="19">
        <v>9000000</v>
      </c>
    </row>
    <row r="68" spans="1:14" ht="375" x14ac:dyDescent="0.25">
      <c r="A68" s="10" t="s">
        <v>310</v>
      </c>
      <c r="B68" s="13" t="s">
        <v>97</v>
      </c>
      <c r="C68" s="10" t="s">
        <v>309</v>
      </c>
      <c r="D68" s="10" t="s">
        <v>311</v>
      </c>
      <c r="E68" s="10" t="s">
        <v>312</v>
      </c>
      <c r="F68" s="6" t="s">
        <v>313</v>
      </c>
      <c r="G68" s="6" t="s">
        <v>373</v>
      </c>
      <c r="H68" s="6" t="s">
        <v>457</v>
      </c>
      <c r="I68" s="6" t="s">
        <v>424</v>
      </c>
      <c r="J68" s="6" t="s">
        <v>425</v>
      </c>
      <c r="K68" s="10" t="s">
        <v>333</v>
      </c>
      <c r="L68" s="12">
        <v>70558516.709999993</v>
      </c>
    </row>
    <row r="69" spans="1:14" s="9" customFormat="1" ht="133.5" customHeight="1" x14ac:dyDescent="0.25">
      <c r="A69" s="10" t="s">
        <v>314</v>
      </c>
      <c r="B69" s="13" t="s">
        <v>315</v>
      </c>
      <c r="C69" s="10" t="s">
        <v>318</v>
      </c>
      <c r="D69" s="10" t="s">
        <v>316</v>
      </c>
      <c r="E69" s="10" t="s">
        <v>317</v>
      </c>
      <c r="F69" s="10" t="s">
        <v>169</v>
      </c>
      <c r="G69" s="10" t="s">
        <v>352</v>
      </c>
      <c r="H69" s="10" t="s">
        <v>426</v>
      </c>
      <c r="I69" s="10" t="s">
        <v>405</v>
      </c>
      <c r="J69" s="10" t="s">
        <v>405</v>
      </c>
      <c r="K69" s="10" t="s">
        <v>333</v>
      </c>
      <c r="L69" s="12">
        <v>195614540.38999999</v>
      </c>
      <c r="N69" s="9" t="s">
        <v>338</v>
      </c>
    </row>
    <row r="70" spans="1:14" x14ac:dyDescent="0.25">
      <c r="A70" s="38" t="s">
        <v>460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4" ht="90" x14ac:dyDescent="0.25">
      <c r="A71" s="39" t="s">
        <v>461</v>
      </c>
      <c r="B71" s="3" t="s">
        <v>462</v>
      </c>
      <c r="C71" s="3" t="s">
        <v>463</v>
      </c>
      <c r="D71" s="3" t="s">
        <v>464</v>
      </c>
      <c r="E71" s="3" t="s">
        <v>465</v>
      </c>
      <c r="F71" s="3" t="s">
        <v>466</v>
      </c>
      <c r="G71" s="40" t="s">
        <v>373</v>
      </c>
      <c r="H71" s="3" t="s">
        <v>467</v>
      </c>
      <c r="I71" s="3" t="s">
        <v>379</v>
      </c>
      <c r="J71" s="3" t="s">
        <v>379</v>
      </c>
      <c r="K71" s="3" t="s">
        <v>468</v>
      </c>
      <c r="L71" s="41">
        <v>220000</v>
      </c>
    </row>
    <row r="72" spans="1:14" ht="60" x14ac:dyDescent="0.25">
      <c r="A72" s="39" t="s">
        <v>469</v>
      </c>
      <c r="B72" s="3" t="s">
        <v>470</v>
      </c>
      <c r="C72" s="3" t="s">
        <v>471</v>
      </c>
      <c r="D72" s="3" t="s">
        <v>472</v>
      </c>
      <c r="E72" s="3" t="s">
        <v>473</v>
      </c>
      <c r="F72" s="3" t="s">
        <v>474</v>
      </c>
      <c r="G72" s="40" t="s">
        <v>358</v>
      </c>
      <c r="H72" s="3" t="s">
        <v>475</v>
      </c>
      <c r="I72" s="3" t="s">
        <v>379</v>
      </c>
      <c r="J72" s="3" t="s">
        <v>379</v>
      </c>
      <c r="K72" s="3" t="s">
        <v>476</v>
      </c>
      <c r="L72" s="41">
        <v>41820</v>
      </c>
    </row>
    <row r="73" spans="1:14" ht="60" x14ac:dyDescent="0.25">
      <c r="A73" s="39" t="s">
        <v>477</v>
      </c>
      <c r="B73" s="3" t="s">
        <v>478</v>
      </c>
      <c r="C73" s="15" t="s">
        <v>479</v>
      </c>
      <c r="D73" s="3" t="s">
        <v>480</v>
      </c>
      <c r="E73" s="3" t="s">
        <v>481</v>
      </c>
      <c r="F73" s="3" t="s">
        <v>482</v>
      </c>
      <c r="G73" s="40" t="s">
        <v>373</v>
      </c>
      <c r="H73" s="3" t="s">
        <v>483</v>
      </c>
      <c r="I73" s="3" t="s">
        <v>379</v>
      </c>
      <c r="J73" s="3" t="s">
        <v>379</v>
      </c>
      <c r="K73" s="2" t="s">
        <v>484</v>
      </c>
      <c r="L73" s="42">
        <v>40800</v>
      </c>
    </row>
    <row r="74" spans="1:14" ht="75" x14ac:dyDescent="0.25">
      <c r="A74" s="39" t="s">
        <v>485</v>
      </c>
      <c r="B74" s="3" t="s">
        <v>486</v>
      </c>
      <c r="C74" s="3" t="s">
        <v>487</v>
      </c>
      <c r="D74" s="3" t="s">
        <v>488</v>
      </c>
      <c r="E74" s="3" t="s">
        <v>489</v>
      </c>
      <c r="F74" s="3" t="s">
        <v>490</v>
      </c>
      <c r="G74" s="40" t="s">
        <v>358</v>
      </c>
      <c r="H74" s="3" t="s">
        <v>491</v>
      </c>
      <c r="I74" s="3" t="s">
        <v>379</v>
      </c>
      <c r="J74" s="3" t="s">
        <v>379</v>
      </c>
      <c r="K74" s="2" t="s">
        <v>484</v>
      </c>
      <c r="L74" s="43">
        <v>0</v>
      </c>
    </row>
    <row r="75" spans="1:14" ht="75" x14ac:dyDescent="0.25">
      <c r="A75" s="39" t="s">
        <v>485</v>
      </c>
      <c r="B75" s="3" t="s">
        <v>492</v>
      </c>
      <c r="C75" s="3" t="s">
        <v>493</v>
      </c>
      <c r="D75" s="3" t="s">
        <v>494</v>
      </c>
      <c r="E75" s="3" t="s">
        <v>495</v>
      </c>
      <c r="F75" s="3" t="s">
        <v>496</v>
      </c>
      <c r="G75" s="40" t="s">
        <v>358</v>
      </c>
      <c r="H75" s="3" t="s">
        <v>497</v>
      </c>
      <c r="I75" s="3" t="s">
        <v>379</v>
      </c>
      <c r="J75" s="3" t="s">
        <v>379</v>
      </c>
      <c r="K75" s="3" t="s">
        <v>498</v>
      </c>
      <c r="L75" s="43">
        <v>0</v>
      </c>
    </row>
    <row r="76" spans="1:14" ht="90" x14ac:dyDescent="0.25">
      <c r="A76" s="39" t="s">
        <v>499</v>
      </c>
      <c r="B76" s="3" t="s">
        <v>500</v>
      </c>
      <c r="C76" s="3" t="s">
        <v>501</v>
      </c>
      <c r="D76" s="3" t="s">
        <v>502</v>
      </c>
      <c r="E76" s="3" t="s">
        <v>503</v>
      </c>
      <c r="F76" s="3" t="str">
        <f>$E$8</f>
        <v xml:space="preserve">4 Kilometers of bulk water pipeline constructed </v>
      </c>
      <c r="G76" s="40" t="s">
        <v>358</v>
      </c>
      <c r="H76" s="3" t="s">
        <v>504</v>
      </c>
      <c r="I76" s="3" t="s">
        <v>405</v>
      </c>
      <c r="J76" s="3" t="s">
        <v>405</v>
      </c>
      <c r="K76" s="3" t="s">
        <v>505</v>
      </c>
      <c r="L76" s="43">
        <v>50000</v>
      </c>
    </row>
    <row r="77" spans="1:14" ht="105" x14ac:dyDescent="0.25">
      <c r="A77" s="39" t="s">
        <v>506</v>
      </c>
      <c r="B77" s="3" t="s">
        <v>507</v>
      </c>
      <c r="C77" s="2" t="s">
        <v>508</v>
      </c>
      <c r="D77" s="3" t="s">
        <v>509</v>
      </c>
      <c r="E77" s="3" t="s">
        <v>510</v>
      </c>
      <c r="F77" s="3" t="s">
        <v>511</v>
      </c>
      <c r="G77" s="40" t="s">
        <v>358</v>
      </c>
      <c r="H77" s="3" t="s">
        <v>512</v>
      </c>
      <c r="I77" s="3" t="s">
        <v>379</v>
      </c>
      <c r="J77" s="3" t="s">
        <v>379</v>
      </c>
      <c r="K77" s="3" t="s">
        <v>513</v>
      </c>
      <c r="L77" s="41">
        <v>20400</v>
      </c>
    </row>
    <row r="78" spans="1:14" ht="60" x14ac:dyDescent="0.25">
      <c r="A78" s="39" t="s">
        <v>514</v>
      </c>
      <c r="B78" s="3" t="s">
        <v>515</v>
      </c>
      <c r="C78" s="2" t="s">
        <v>516</v>
      </c>
      <c r="D78" s="3" t="s">
        <v>517</v>
      </c>
      <c r="E78" s="3" t="s">
        <v>518</v>
      </c>
      <c r="F78" s="3" t="s">
        <v>519</v>
      </c>
      <c r="G78" s="40" t="s">
        <v>358</v>
      </c>
      <c r="H78" s="3" t="s">
        <v>520</v>
      </c>
      <c r="I78" s="3" t="s">
        <v>379</v>
      </c>
      <c r="J78" s="3" t="s">
        <v>379</v>
      </c>
      <c r="K78" s="3" t="s">
        <v>498</v>
      </c>
      <c r="L78" s="43" t="s">
        <v>521</v>
      </c>
    </row>
    <row r="79" spans="1:14" ht="75" x14ac:dyDescent="0.25">
      <c r="A79" s="39" t="s">
        <v>522</v>
      </c>
      <c r="B79" s="3" t="s">
        <v>523</v>
      </c>
      <c r="C79" s="3" t="s">
        <v>524</v>
      </c>
      <c r="D79" s="3" t="s">
        <v>525</v>
      </c>
      <c r="E79" s="3" t="s">
        <v>526</v>
      </c>
      <c r="F79" s="3" t="s">
        <v>527</v>
      </c>
      <c r="G79" s="40" t="s">
        <v>358</v>
      </c>
      <c r="H79" s="3" t="s">
        <v>528</v>
      </c>
      <c r="I79" s="3" t="s">
        <v>379</v>
      </c>
      <c r="J79" s="3" t="s">
        <v>379</v>
      </c>
      <c r="K79" s="3" t="s">
        <v>498</v>
      </c>
      <c r="L79" s="43">
        <v>0</v>
      </c>
    </row>
    <row r="80" spans="1:14" ht="90" x14ac:dyDescent="0.25">
      <c r="A80" s="39" t="s">
        <v>529</v>
      </c>
      <c r="B80" s="3" t="s">
        <v>530</v>
      </c>
      <c r="C80" s="3" t="s">
        <v>531</v>
      </c>
      <c r="D80" s="3" t="s">
        <v>532</v>
      </c>
      <c r="E80" s="3" t="s">
        <v>533</v>
      </c>
      <c r="F80" s="3" t="s">
        <v>534</v>
      </c>
      <c r="G80" s="40" t="s">
        <v>358</v>
      </c>
      <c r="H80" s="3" t="s">
        <v>535</v>
      </c>
      <c r="I80" s="3" t="s">
        <v>379</v>
      </c>
      <c r="J80" s="3" t="s">
        <v>379</v>
      </c>
      <c r="K80" s="3" t="s">
        <v>536</v>
      </c>
      <c r="L80" s="43">
        <v>0</v>
      </c>
    </row>
    <row r="81" spans="1:12" x14ac:dyDescent="0.25">
      <c r="A81" s="38" t="s">
        <v>537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ht="90" x14ac:dyDescent="0.25">
      <c r="A82" s="3" t="s">
        <v>538</v>
      </c>
      <c r="B82" s="3" t="s">
        <v>539</v>
      </c>
      <c r="C82" s="3" t="s">
        <v>540</v>
      </c>
      <c r="D82" s="3" t="s">
        <v>541</v>
      </c>
      <c r="E82" s="3" t="s">
        <v>542</v>
      </c>
      <c r="F82" s="3" t="s">
        <v>542</v>
      </c>
      <c r="G82" s="40" t="s">
        <v>358</v>
      </c>
      <c r="H82" s="3" t="s">
        <v>543</v>
      </c>
      <c r="I82" s="3" t="s">
        <v>379</v>
      </c>
      <c r="J82" s="3" t="s">
        <v>379</v>
      </c>
      <c r="K82" s="3" t="s">
        <v>544</v>
      </c>
      <c r="L82" s="44">
        <v>0</v>
      </c>
    </row>
    <row r="83" spans="1:12" ht="120" x14ac:dyDescent="0.25">
      <c r="A83" s="3" t="s">
        <v>545</v>
      </c>
      <c r="B83" s="3" t="s">
        <v>546</v>
      </c>
      <c r="C83" s="3" t="s">
        <v>547</v>
      </c>
      <c r="D83" s="3" t="s">
        <v>548</v>
      </c>
      <c r="E83" s="3" t="s">
        <v>549</v>
      </c>
      <c r="F83" s="15" t="s">
        <v>550</v>
      </c>
      <c r="G83" s="40" t="s">
        <v>358</v>
      </c>
      <c r="H83" s="3" t="s">
        <v>551</v>
      </c>
      <c r="I83" s="3" t="s">
        <v>379</v>
      </c>
      <c r="J83" s="3" t="s">
        <v>379</v>
      </c>
      <c r="K83" s="3" t="s">
        <v>544</v>
      </c>
      <c r="L83" s="45">
        <v>31200</v>
      </c>
    </row>
    <row r="84" spans="1:12" ht="90" x14ac:dyDescent="0.25">
      <c r="A84" s="3" t="s">
        <v>552</v>
      </c>
      <c r="B84" s="3" t="s">
        <v>553</v>
      </c>
      <c r="C84" s="3" t="s">
        <v>554</v>
      </c>
      <c r="D84" s="3" t="s">
        <v>555</v>
      </c>
      <c r="E84" s="3" t="s">
        <v>556</v>
      </c>
      <c r="F84" s="3" t="s">
        <v>556</v>
      </c>
      <c r="G84" s="40" t="s">
        <v>373</v>
      </c>
      <c r="H84" s="3" t="s">
        <v>557</v>
      </c>
      <c r="I84" s="3" t="s">
        <v>379</v>
      </c>
      <c r="J84" s="3" t="s">
        <v>379</v>
      </c>
      <c r="K84" s="3" t="s">
        <v>544</v>
      </c>
      <c r="L84" s="41" t="s">
        <v>558</v>
      </c>
    </row>
    <row r="85" spans="1:12" ht="105" x14ac:dyDescent="0.25">
      <c r="A85" s="3" t="s">
        <v>559</v>
      </c>
      <c r="B85" s="3" t="s">
        <v>560</v>
      </c>
      <c r="C85" s="46" t="s">
        <v>561</v>
      </c>
      <c r="D85" s="3" t="s">
        <v>562</v>
      </c>
      <c r="E85" s="3" t="s">
        <v>563</v>
      </c>
      <c r="F85" s="3" t="s">
        <v>563</v>
      </c>
      <c r="G85" s="40" t="s">
        <v>358</v>
      </c>
      <c r="H85" s="3" t="s">
        <v>564</v>
      </c>
      <c r="I85" s="3" t="s">
        <v>405</v>
      </c>
      <c r="J85" s="3" t="s">
        <v>379</v>
      </c>
      <c r="K85" s="3" t="s">
        <v>544</v>
      </c>
      <c r="L85" s="47" t="s">
        <v>565</v>
      </c>
    </row>
    <row r="86" spans="1:12" ht="150" x14ac:dyDescent="0.25">
      <c r="A86" s="3" t="s">
        <v>566</v>
      </c>
      <c r="B86" s="3" t="s">
        <v>567</v>
      </c>
      <c r="C86" s="3" t="s">
        <v>568</v>
      </c>
      <c r="D86" s="3" t="s">
        <v>569</v>
      </c>
      <c r="E86" s="3" t="s">
        <v>570</v>
      </c>
      <c r="F86" s="3" t="s">
        <v>570</v>
      </c>
      <c r="G86" s="40" t="s">
        <v>373</v>
      </c>
      <c r="H86" s="3" t="s">
        <v>571</v>
      </c>
      <c r="I86" s="3" t="s">
        <v>379</v>
      </c>
      <c r="J86" s="3" t="s">
        <v>379</v>
      </c>
      <c r="K86" s="3" t="s">
        <v>544</v>
      </c>
      <c r="L86" s="44" t="s">
        <v>572</v>
      </c>
    </row>
    <row r="87" spans="1:12" x14ac:dyDescent="0.25">
      <c r="A87" s="38" t="s">
        <v>573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 ht="75" x14ac:dyDescent="0.25">
      <c r="A88" s="3" t="s">
        <v>574</v>
      </c>
      <c r="B88" s="3" t="s">
        <v>575</v>
      </c>
      <c r="C88" s="3" t="s">
        <v>576</v>
      </c>
      <c r="D88" s="3" t="s">
        <v>577</v>
      </c>
      <c r="E88" s="3" t="s">
        <v>578</v>
      </c>
      <c r="F88" s="3" t="s">
        <v>578</v>
      </c>
      <c r="G88" s="40" t="s">
        <v>358</v>
      </c>
      <c r="H88" s="3" t="s">
        <v>579</v>
      </c>
      <c r="I88" s="3" t="s">
        <v>379</v>
      </c>
      <c r="J88" s="3" t="s">
        <v>379</v>
      </c>
      <c r="K88" s="3" t="s">
        <v>580</v>
      </c>
      <c r="L88" s="48">
        <v>350000</v>
      </c>
    </row>
    <row r="89" spans="1:12" ht="90" x14ac:dyDescent="0.25">
      <c r="A89" s="3" t="s">
        <v>581</v>
      </c>
      <c r="B89" s="3" t="s">
        <v>582</v>
      </c>
      <c r="C89" s="15" t="s">
        <v>583</v>
      </c>
      <c r="D89" s="3" t="s">
        <v>584</v>
      </c>
      <c r="E89" s="3" t="s">
        <v>585</v>
      </c>
      <c r="F89" s="3" t="s">
        <v>586</v>
      </c>
      <c r="G89" s="40" t="s">
        <v>358</v>
      </c>
      <c r="H89" s="3" t="s">
        <v>587</v>
      </c>
      <c r="I89" s="3" t="s">
        <v>379</v>
      </c>
      <c r="J89" s="3" t="s">
        <v>379</v>
      </c>
      <c r="K89" s="3" t="s">
        <v>580</v>
      </c>
      <c r="L89" s="49"/>
    </row>
    <row r="90" spans="1:12" ht="90" x14ac:dyDescent="0.25">
      <c r="A90" s="3" t="s">
        <v>588</v>
      </c>
      <c r="B90" s="3" t="s">
        <v>589</v>
      </c>
      <c r="C90" s="3" t="s">
        <v>590</v>
      </c>
      <c r="D90" s="3" t="s">
        <v>591</v>
      </c>
      <c r="E90" s="3" t="s">
        <v>592</v>
      </c>
      <c r="F90" s="3" t="s">
        <v>592</v>
      </c>
      <c r="G90" s="40" t="s">
        <v>358</v>
      </c>
      <c r="H90" s="3" t="s">
        <v>593</v>
      </c>
      <c r="I90" s="3" t="s">
        <v>379</v>
      </c>
      <c r="J90" s="3" t="s">
        <v>379</v>
      </c>
      <c r="K90" s="3" t="s">
        <v>544</v>
      </c>
      <c r="L90" s="50"/>
    </row>
    <row r="91" spans="1:12" ht="105" x14ac:dyDescent="0.25">
      <c r="A91" s="3" t="s">
        <v>594</v>
      </c>
      <c r="B91" s="3" t="s">
        <v>595</v>
      </c>
      <c r="C91" s="3" t="s">
        <v>596</v>
      </c>
      <c r="D91" s="3" t="s">
        <v>597</v>
      </c>
      <c r="E91" s="3" t="s">
        <v>598</v>
      </c>
      <c r="F91" s="3" t="s">
        <v>599</v>
      </c>
      <c r="G91" s="40" t="s">
        <v>358</v>
      </c>
      <c r="H91" s="10" t="s">
        <v>599</v>
      </c>
      <c r="I91" s="10" t="s">
        <v>405</v>
      </c>
      <c r="J91" s="10" t="s">
        <v>379</v>
      </c>
      <c r="K91" s="3" t="s">
        <v>600</v>
      </c>
      <c r="L91" s="3" t="s">
        <v>601</v>
      </c>
    </row>
    <row r="92" spans="1:12" ht="90" x14ac:dyDescent="0.25">
      <c r="A92" s="3" t="s">
        <v>602</v>
      </c>
      <c r="B92" s="3" t="s">
        <v>603</v>
      </c>
      <c r="C92" s="3" t="s">
        <v>604</v>
      </c>
      <c r="D92" s="3" t="s">
        <v>605</v>
      </c>
      <c r="E92" s="3" t="s">
        <v>606</v>
      </c>
      <c r="F92" s="3" t="s">
        <v>607</v>
      </c>
      <c r="G92" s="40" t="s">
        <v>358</v>
      </c>
      <c r="H92" s="3" t="s">
        <v>608</v>
      </c>
      <c r="I92" s="3" t="s">
        <v>405</v>
      </c>
      <c r="J92" s="3" t="s">
        <v>405</v>
      </c>
      <c r="K92" s="3" t="s">
        <v>609</v>
      </c>
      <c r="L92" s="51">
        <v>30000</v>
      </c>
    </row>
    <row r="93" spans="1:12" x14ac:dyDescent="0.25">
      <c r="A93" s="3"/>
      <c r="B93" s="3"/>
      <c r="C93" s="3"/>
      <c r="D93" s="3"/>
      <c r="E93" s="3"/>
      <c r="F93" s="3"/>
      <c r="G93" s="40"/>
      <c r="H93" s="3"/>
      <c r="I93" s="3"/>
      <c r="J93" s="3"/>
      <c r="K93" s="3"/>
      <c r="L93" s="51"/>
    </row>
    <row r="94" spans="1:12" x14ac:dyDescent="0.25">
      <c r="A94" s="38" t="s">
        <v>610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</row>
    <row r="95" spans="1:12" ht="105" x14ac:dyDescent="0.25">
      <c r="A95" s="52" t="s">
        <v>611</v>
      </c>
      <c r="B95" s="3" t="s">
        <v>612</v>
      </c>
      <c r="C95" s="3" t="s">
        <v>613</v>
      </c>
      <c r="D95" s="3" t="s">
        <v>614</v>
      </c>
      <c r="E95" s="3" t="s">
        <v>613</v>
      </c>
      <c r="F95" s="3" t="s">
        <v>615</v>
      </c>
      <c r="G95" s="40" t="s">
        <v>358</v>
      </c>
      <c r="H95" s="3" t="s">
        <v>616</v>
      </c>
      <c r="I95" s="3" t="s">
        <v>405</v>
      </c>
      <c r="J95" s="3" t="s">
        <v>405</v>
      </c>
      <c r="K95" s="3" t="s">
        <v>617</v>
      </c>
      <c r="L95" s="53" t="s">
        <v>618</v>
      </c>
    </row>
    <row r="96" spans="1:12" ht="90" x14ac:dyDescent="0.25">
      <c r="A96" s="54"/>
      <c r="B96" s="2" t="s">
        <v>619</v>
      </c>
      <c r="C96" s="2" t="s">
        <v>620</v>
      </c>
      <c r="D96" s="2" t="s">
        <v>621</v>
      </c>
      <c r="E96" s="2" t="s">
        <v>622</v>
      </c>
      <c r="F96" s="3" t="s">
        <v>623</v>
      </c>
      <c r="G96" s="40" t="s">
        <v>358</v>
      </c>
      <c r="H96" s="3" t="s">
        <v>624</v>
      </c>
      <c r="I96" s="3" t="s">
        <v>379</v>
      </c>
      <c r="J96" s="3" t="s">
        <v>405</v>
      </c>
      <c r="K96" s="3" t="s">
        <v>617</v>
      </c>
      <c r="L96" s="55"/>
    </row>
    <row r="97" spans="1:12" ht="45" x14ac:dyDescent="0.25">
      <c r="A97" s="56"/>
      <c r="B97" s="3" t="s">
        <v>625</v>
      </c>
      <c r="C97" s="3" t="s">
        <v>626</v>
      </c>
      <c r="D97" s="3" t="s">
        <v>627</v>
      </c>
      <c r="E97" s="3" t="s">
        <v>628</v>
      </c>
      <c r="F97" s="3" t="s">
        <v>629</v>
      </c>
      <c r="G97" s="40" t="s">
        <v>358</v>
      </c>
      <c r="H97" s="3" t="s">
        <v>630</v>
      </c>
      <c r="I97" s="3" t="s">
        <v>405</v>
      </c>
      <c r="J97" s="3" t="s">
        <v>379</v>
      </c>
      <c r="K97" s="3" t="s">
        <v>617</v>
      </c>
      <c r="L97" s="57"/>
    </row>
  </sheetData>
  <mergeCells count="20">
    <mergeCell ref="A95:A97"/>
    <mergeCell ref="L95:L97"/>
    <mergeCell ref="A70:L70"/>
    <mergeCell ref="A81:L81"/>
    <mergeCell ref="A87:L87"/>
    <mergeCell ref="L88:L90"/>
    <mergeCell ref="A94:L94"/>
    <mergeCell ref="A53:L53"/>
    <mergeCell ref="A1:L1"/>
    <mergeCell ref="A32:L32"/>
    <mergeCell ref="A39:L39"/>
    <mergeCell ref="L23:L24"/>
    <mergeCell ref="L26:L28"/>
    <mergeCell ref="A17:L17"/>
    <mergeCell ref="L18:L21"/>
    <mergeCell ref="A22:L22"/>
    <mergeCell ref="A3:L3"/>
    <mergeCell ref="L4:L10"/>
    <mergeCell ref="L11:L13"/>
    <mergeCell ref="L14:L16"/>
  </mergeCells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Nkele Virginia Marais</dc:creator>
  <cp:lastModifiedBy>Nkele Virginia Marais</cp:lastModifiedBy>
  <cp:lastPrinted>2018-10-19T09:18:13Z</cp:lastPrinted>
  <dcterms:created xsi:type="dcterms:W3CDTF">2018-03-22T06:05:41Z</dcterms:created>
  <dcterms:modified xsi:type="dcterms:W3CDTF">2019-08-07T13:12:04Z</dcterms:modified>
</cp:coreProperties>
</file>